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tefan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7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H1479" i="1" s="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s="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C1510" i="1"/>
  <c r="G1510" i="1"/>
  <c r="H1510" i="1"/>
  <c r="C1512" i="1"/>
  <c r="C1513" i="1"/>
  <c r="H1513" i="1" s="1"/>
  <c r="G1513" i="1"/>
  <c r="C1514" i="1"/>
  <c r="G1514" i="1"/>
  <c r="H1514" i="1"/>
  <c r="C1515" i="1"/>
  <c r="G1515" i="1" s="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s="1"/>
  <c r="H1531" i="1"/>
  <c r="C1532" i="1"/>
  <c r="C1533" i="1"/>
  <c r="C1534" i="1"/>
  <c r="G1534" i="1"/>
  <c r="H1534" i="1"/>
  <c r="C1536" i="1"/>
  <c r="C1537" i="1"/>
  <c r="H1537" i="1" s="1"/>
  <c r="G1537" i="1"/>
  <c r="C1538" i="1"/>
  <c r="G1538" i="1"/>
  <c r="H1538" i="1"/>
  <c r="C1539" i="1"/>
  <c r="G1539" i="1"/>
  <c r="H1539" i="1"/>
  <c r="C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C1571" i="1"/>
  <c r="G1571" i="1"/>
  <c r="H1571" i="1"/>
  <c r="C1572" i="1"/>
  <c r="C1573" i="1"/>
  <c r="C1574" i="1"/>
  <c r="G1574" i="1"/>
  <c r="H1574" i="1"/>
  <c r="C1575" i="1"/>
  <c r="G1575" i="1"/>
  <c r="H1575" i="1"/>
  <c r="C1577" i="1"/>
  <c r="G1577" i="1" s="1"/>
  <c r="C1578" i="1"/>
  <c r="G1578" i="1" s="1"/>
  <c r="C1579" i="1"/>
  <c r="C1580" i="1"/>
  <c r="H1580" i="1" s="1"/>
  <c r="G1580" i="1"/>
  <c r="J1447" i="9"/>
  <c r="L1447" i="9"/>
  <c r="F317" i="9"/>
  <c r="F316" i="9"/>
  <c r="F315" i="9"/>
  <c r="F314" i="9" s="1"/>
  <c r="F313" i="9"/>
  <c r="F312" i="9"/>
  <c r="F311" i="9"/>
  <c r="F310" i="9"/>
  <c r="F309" i="9"/>
  <c r="H308" i="9"/>
  <c r="E308" i="9" s="1"/>
  <c r="B308" i="9" s="1"/>
  <c r="G308" i="9"/>
  <c r="F308" i="9"/>
  <c r="F307" i="9"/>
  <c r="H306" i="9"/>
  <c r="G306" i="9"/>
  <c r="E306" i="9" s="1"/>
  <c r="B306" i="9" s="1"/>
  <c r="F306" i="9"/>
  <c r="H305" i="9"/>
  <c r="E305" i="9" s="1"/>
  <c r="G305" i="9"/>
  <c r="F305" i="9"/>
  <c r="B305" i="9"/>
  <c r="H304" i="9"/>
  <c r="G304" i="9"/>
  <c r="F304" i="9"/>
  <c r="E304" i="9"/>
  <c r="B304" i="9" s="1"/>
  <c r="H303" i="9"/>
  <c r="G303" i="9"/>
  <c r="E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E283" i="9"/>
  <c r="B283" i="9" s="1"/>
  <c r="H282" i="9"/>
  <c r="G282" i="9"/>
  <c r="E282" i="9" s="1"/>
  <c r="F282" i="9"/>
  <c r="H281" i="9"/>
  <c r="G281" i="9"/>
  <c r="E281" i="9" s="1"/>
  <c r="B281" i="9" s="1"/>
  <c r="F281" i="9"/>
  <c r="F280" i="9"/>
  <c r="F279" i="9"/>
  <c r="F278" i="9"/>
  <c r="F276" i="9"/>
  <c r="L275" i="9"/>
  <c r="F275" i="9" s="1"/>
  <c r="H275" i="9"/>
  <c r="F274" i="9"/>
  <c r="I273" i="9"/>
  <c r="H273" i="9"/>
  <c r="E273" i="9" s="1"/>
  <c r="B273" i="9" s="1"/>
  <c r="F273" i="9"/>
  <c r="E272" i="9"/>
  <c r="M271" i="9"/>
  <c r="L271" i="9"/>
  <c r="E271" i="9"/>
  <c r="M270" i="9"/>
  <c r="L270" i="9"/>
  <c r="F270" i="9"/>
  <c r="E270" i="9"/>
  <c r="B270" i="9" s="1"/>
  <c r="M269" i="9"/>
  <c r="L269" i="9"/>
  <c r="F269" i="9"/>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L255" i="9"/>
  <c r="E255" i="9"/>
  <c r="M254" i="9"/>
  <c r="L254" i="9"/>
  <c r="F254" i="9"/>
  <c r="E254" i="9"/>
  <c r="B254" i="9" s="1"/>
  <c r="M253" i="9"/>
  <c r="L253" i="9"/>
  <c r="F253" i="9"/>
  <c r="B253" i="9" s="1"/>
  <c r="E253" i="9"/>
  <c r="M252" i="9"/>
  <c r="L252" i="9"/>
  <c r="F252" i="9" s="1"/>
  <c r="B252" i="9" s="1"/>
  <c r="E252" i="9"/>
  <c r="M251" i="9"/>
  <c r="L251" i="9"/>
  <c r="F251" i="9" s="1"/>
  <c r="B251" i="9" s="1"/>
  <c r="E251" i="9"/>
  <c r="M250" i="9"/>
  <c r="L250" i="9"/>
  <c r="F250" i="9"/>
  <c r="E250" i="9"/>
  <c r="B250" i="9" s="1"/>
  <c r="M249" i="9"/>
  <c r="L249" i="9"/>
  <c r="F249" i="9"/>
  <c r="B249" i="9" s="1"/>
  <c r="E249" i="9"/>
  <c r="M248" i="9"/>
  <c r="L248" i="9"/>
  <c r="F248" i="9" s="1"/>
  <c r="B248" i="9" s="1"/>
  <c r="E248" i="9"/>
  <c r="M247" i="9"/>
  <c r="L247" i="9"/>
  <c r="E247" i="9"/>
  <c r="M246" i="9"/>
  <c r="L246" i="9"/>
  <c r="F246" i="9"/>
  <c r="E246" i="9"/>
  <c r="B246" i="9" s="1"/>
  <c r="M245" i="9"/>
  <c r="L245" i="9"/>
  <c r="F245" i="9"/>
  <c r="B245" i="9" s="1"/>
  <c r="E245" i="9"/>
  <c r="M244" i="9"/>
  <c r="L244" i="9"/>
  <c r="F244" i="9" s="1"/>
  <c r="B244" i="9" s="1"/>
  <c r="E244" i="9"/>
  <c r="M243" i="9"/>
  <c r="L243" i="9"/>
  <c r="E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s="1"/>
  <c r="B233" i="9" s="1"/>
  <c r="E233" i="9"/>
  <c r="M232" i="9"/>
  <c r="L232" i="9"/>
  <c r="F232" i="9" s="1"/>
  <c r="B232" i="9" s="1"/>
  <c r="E232" i="9"/>
  <c r="M231" i="9"/>
  <c r="F231" i="9" s="1"/>
  <c r="L231" i="9"/>
  <c r="E231" i="9"/>
  <c r="B231" i="9"/>
  <c r="M230" i="9"/>
  <c r="L230" i="9"/>
  <c r="F230" i="9"/>
  <c r="E230" i="9"/>
  <c r="B230" i="9" s="1"/>
  <c r="M229" i="9"/>
  <c r="L229" i="9"/>
  <c r="F229" i="9" s="1"/>
  <c r="B229" i="9" s="1"/>
  <c r="E229" i="9"/>
  <c r="M228" i="9"/>
  <c r="L228" i="9"/>
  <c r="F228" i="9" s="1"/>
  <c r="B228" i="9" s="1"/>
  <c r="E228" i="9"/>
  <c r="M227" i="9"/>
  <c r="F227" i="9" s="1"/>
  <c r="B227" i="9" s="1"/>
  <c r="L227" i="9"/>
  <c r="E227" i="9"/>
  <c r="M226" i="9"/>
  <c r="L226" i="9"/>
  <c r="F226" i="9"/>
  <c r="E226" i="9"/>
  <c r="B226" i="9" s="1"/>
  <c r="M225" i="9"/>
  <c r="L225" i="9"/>
  <c r="F225" i="9" s="1"/>
  <c r="B225" i="9" s="1"/>
  <c r="E225" i="9"/>
  <c r="M224" i="9"/>
  <c r="L224" i="9"/>
  <c r="F224" i="9" s="1"/>
  <c r="B224" i="9" s="1"/>
  <c r="E224" i="9"/>
  <c r="M223" i="9"/>
  <c r="L223" i="9"/>
  <c r="F223" i="9" s="1"/>
  <c r="B223" i="9" s="1"/>
  <c r="E223" i="9"/>
  <c r="M222" i="9"/>
  <c r="L222" i="9"/>
  <c r="F222" i="9"/>
  <c r="E222" i="9"/>
  <c r="B222" i="9" s="1"/>
  <c r="M221" i="9"/>
  <c r="L221" i="9"/>
  <c r="F221" i="9" s="1"/>
  <c r="B221" i="9" s="1"/>
  <c r="E221" i="9"/>
  <c r="M220" i="9"/>
  <c r="L220" i="9"/>
  <c r="F220" i="9" s="1"/>
  <c r="B220" i="9" s="1"/>
  <c r="E220" i="9"/>
  <c r="M219" i="9"/>
  <c r="L219" i="9"/>
  <c r="F219" i="9" s="1"/>
  <c r="B219" i="9" s="1"/>
  <c r="E219" i="9"/>
  <c r="M218" i="9"/>
  <c r="L218" i="9"/>
  <c r="F218" i="9"/>
  <c r="E218" i="9"/>
  <c r="B218" i="9" s="1"/>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G1530" i="1" s="1"/>
  <c r="D50" i="8"/>
  <c r="C1525" i="1" s="1"/>
  <c r="D44" i="8"/>
  <c r="C1519" i="1" s="1"/>
  <c r="D36" i="8"/>
  <c r="C1511" i="1" s="1"/>
  <c r="D26" i="8"/>
  <c r="C1501" i="1" s="1"/>
  <c r="D18" i="8"/>
  <c r="C1493" i="1" s="1"/>
  <c r="D8" i="8"/>
  <c r="C1483" i="1" s="1"/>
  <c r="E44" i="7"/>
  <c r="D1475" i="1" s="1"/>
  <c r="D44" i="7"/>
  <c r="C1475" i="1" s="1"/>
  <c r="E39" i="7"/>
  <c r="D1470" i="1" s="1"/>
  <c r="D39" i="7"/>
  <c r="C1470" i="1" s="1"/>
  <c r="E38" i="7"/>
  <c r="D1469" i="1" s="1"/>
  <c r="E30" i="7"/>
  <c r="D1461" i="1" s="1"/>
  <c r="D30" i="7"/>
  <c r="C1461" i="1" s="1"/>
  <c r="E23" i="7"/>
  <c r="D1454" i="1" s="1"/>
  <c r="D23" i="7"/>
  <c r="C1454" i="1" s="1"/>
  <c r="E14" i="7"/>
  <c r="D14" i="7"/>
  <c r="E7" i="7"/>
  <c r="D7" i="7"/>
  <c r="D6"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I27" i="3"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E237" i="5" s="1"/>
  <c r="D250" i="5"/>
  <c r="F250" i="5" s="1"/>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H307"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D146" i="5" s="1"/>
  <c r="F146" i="5"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D580" i="4" s="1"/>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F416" i="4"/>
  <c r="E416" i="4"/>
  <c r="E643" i="4"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E351" i="4" s="1"/>
  <c r="E350"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D196" i="4" s="1"/>
  <c r="F196" i="4" s="1"/>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E151" i="4" s="1"/>
  <c r="D153" i="4"/>
  <c r="D152" i="4" s="1"/>
  <c r="F150" i="4"/>
  <c r="F149" i="4"/>
  <c r="F148" i="4"/>
  <c r="F147" i="4"/>
  <c r="F146" i="4"/>
  <c r="F145" i="4"/>
  <c r="F144" i="4"/>
  <c r="F143" i="4"/>
  <c r="F142" i="4"/>
  <c r="F141" i="4"/>
  <c r="E140" i="4"/>
  <c r="D140" i="4"/>
  <c r="F140" i="4" s="1"/>
  <c r="E139" i="4"/>
  <c r="F138" i="4"/>
  <c r="F137" i="4"/>
  <c r="F136" i="4"/>
  <c r="F135" i="4"/>
  <c r="E134" i="4"/>
  <c r="E133" i="4" s="1"/>
  <c r="D134" i="4"/>
  <c r="F134" i="4" s="1"/>
  <c r="D133" i="4"/>
  <c r="F133" i="4" s="1"/>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D50" i="4" s="1"/>
  <c r="F50"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E44" i="4" s="1"/>
  <c r="E6"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D1450" i="1"/>
  <c r="C1450" i="1"/>
  <c r="G1449" i="1"/>
  <c r="D1449" i="1"/>
  <c r="C1449" i="1"/>
  <c r="J1449" i="1" s="1"/>
  <c r="D1448" i="1"/>
  <c r="C1448" i="1"/>
  <c r="D1447" i="1"/>
  <c r="C1447" i="1"/>
  <c r="H1446" i="1"/>
  <c r="D1446" i="1"/>
  <c r="C1446" i="1"/>
  <c r="G1446" i="1" s="1"/>
  <c r="J1445" i="1"/>
  <c r="D1445" i="1"/>
  <c r="C1445" i="1"/>
  <c r="G1444" i="1"/>
  <c r="D1444" i="1"/>
  <c r="C1444" i="1"/>
  <c r="J1444" i="1" s="1"/>
  <c r="D1443" i="1"/>
  <c r="C1443" i="1"/>
  <c r="G1442" i="1"/>
  <c r="D1442" i="1"/>
  <c r="C1442" i="1"/>
  <c r="J1442" i="1" s="1"/>
  <c r="D1441" i="1"/>
  <c r="C1441" i="1"/>
  <c r="D1440" i="1"/>
  <c r="C1440" i="1"/>
  <c r="J1440" i="1" s="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H1383" i="1" s="1"/>
  <c r="G1382" i="1"/>
  <c r="D1382" i="1"/>
  <c r="C1382" i="1"/>
  <c r="H1382" i="1" s="1"/>
  <c r="G1381" i="1"/>
  <c r="D1381" i="1"/>
  <c r="C1381" i="1"/>
  <c r="D1380" i="1"/>
  <c r="C1380" i="1"/>
  <c r="G1380" i="1" s="1"/>
  <c r="D1379" i="1"/>
  <c r="C1379" i="1"/>
  <c r="H1379" i="1" s="1"/>
  <c r="G1378" i="1"/>
  <c r="D1378" i="1"/>
  <c r="C1378" i="1"/>
  <c r="H1378" i="1" s="1"/>
  <c r="G1377" i="1"/>
  <c r="D1377" i="1"/>
  <c r="C1377" i="1"/>
  <c r="D1376" i="1"/>
  <c r="C1376" i="1"/>
  <c r="G1376" i="1" s="1"/>
  <c r="D1375" i="1"/>
  <c r="C1375" i="1"/>
  <c r="H1375" i="1" s="1"/>
  <c r="D1374" i="1"/>
  <c r="C1374" i="1"/>
  <c r="H1374" i="1" s="1"/>
  <c r="G1373" i="1"/>
  <c r="D1373" i="1"/>
  <c r="C1373" i="1"/>
  <c r="D1372" i="1"/>
  <c r="G1372" i="1" s="1"/>
  <c r="C1372" i="1"/>
  <c r="D1371" i="1"/>
  <c r="C1371" i="1"/>
  <c r="H1371" i="1" s="1"/>
  <c r="D1370" i="1"/>
  <c r="C1370" i="1"/>
  <c r="H1370" i="1" s="1"/>
  <c r="G1369" i="1"/>
  <c r="D1369" i="1"/>
  <c r="C1369" i="1"/>
  <c r="D1368" i="1"/>
  <c r="G1368" i="1" s="1"/>
  <c r="C1368" i="1"/>
  <c r="D1367" i="1"/>
  <c r="C1367" i="1"/>
  <c r="H1367" i="1" s="1"/>
  <c r="D1366" i="1"/>
  <c r="C1366" i="1"/>
  <c r="H1366" i="1" s="1"/>
  <c r="G1365" i="1"/>
  <c r="D1365" i="1"/>
  <c r="C1365" i="1"/>
  <c r="D1364" i="1"/>
  <c r="G1364" i="1" s="1"/>
  <c r="C1364" i="1"/>
  <c r="D1363" i="1"/>
  <c r="C1363" i="1"/>
  <c r="H1363" i="1" s="1"/>
  <c r="D1362" i="1"/>
  <c r="C1362" i="1"/>
  <c r="H1362" i="1" s="1"/>
  <c r="G1361" i="1"/>
  <c r="D1361" i="1"/>
  <c r="C1361" i="1"/>
  <c r="D1360" i="1"/>
  <c r="G1360" i="1" s="1"/>
  <c r="C1360" i="1"/>
  <c r="D1359" i="1"/>
  <c r="G1359" i="1" s="1"/>
  <c r="C1359" i="1"/>
  <c r="H1359" i="1" s="1"/>
  <c r="D1358" i="1"/>
  <c r="G1358" i="1" s="1"/>
  <c r="C1358" i="1"/>
  <c r="H1358" i="1" s="1"/>
  <c r="D1357" i="1"/>
  <c r="G1357" i="1" s="1"/>
  <c r="C1357" i="1"/>
  <c r="H1357" i="1" s="1"/>
  <c r="D1356" i="1"/>
  <c r="G1356" i="1" s="1"/>
  <c r="C1356" i="1"/>
  <c r="H1356" i="1" s="1"/>
  <c r="D1355" i="1"/>
  <c r="G1355" i="1" s="1"/>
  <c r="C1355" i="1"/>
  <c r="H1355" i="1" s="1"/>
  <c r="D1354" i="1"/>
  <c r="G1354" i="1" s="1"/>
  <c r="C1354" i="1"/>
  <c r="H1354" i="1" s="1"/>
  <c r="D1353" i="1"/>
  <c r="G1353" i="1" s="1"/>
  <c r="C1353" i="1"/>
  <c r="H1353" i="1" s="1"/>
  <c r="D1352" i="1"/>
  <c r="G1352" i="1" s="1"/>
  <c r="C1352" i="1"/>
  <c r="H1352" i="1" s="1"/>
  <c r="D1351" i="1"/>
  <c r="G1351" i="1" s="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G1213" i="1" s="1"/>
  <c r="C1213" i="1"/>
  <c r="D1212" i="1"/>
  <c r="C1212" i="1"/>
  <c r="H1212" i="1" s="1"/>
  <c r="D1211" i="1"/>
  <c r="C1211" i="1"/>
  <c r="G1211" i="1" s="1"/>
  <c r="G1210" i="1"/>
  <c r="D1210" i="1"/>
  <c r="C1210" i="1"/>
  <c r="H1210" i="1" s="1"/>
  <c r="D1209" i="1"/>
  <c r="G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H1125" i="1"/>
  <c r="D1125" i="1"/>
  <c r="C1125" i="1"/>
  <c r="G1125" i="1" s="1"/>
  <c r="D1124" i="1"/>
  <c r="H1124"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C1085" i="1"/>
  <c r="H1085" i="1" s="1"/>
  <c r="D1084" i="1"/>
  <c r="C1084" i="1"/>
  <c r="G1084" i="1" s="1"/>
  <c r="D1083" i="1"/>
  <c r="H1083" i="1" s="1"/>
  <c r="C1083" i="1"/>
  <c r="H1082" i="1"/>
  <c r="D1082" i="1"/>
  <c r="C1082" i="1"/>
  <c r="G1082" i="1" s="1"/>
  <c r="D1081" i="1"/>
  <c r="C1081" i="1"/>
  <c r="H1081" i="1" s="1"/>
  <c r="D1080" i="1"/>
  <c r="C1080" i="1"/>
  <c r="G1080" i="1" s="1"/>
  <c r="D1079" i="1"/>
  <c r="H1079" i="1" s="1"/>
  <c r="C1079" i="1"/>
  <c r="H1078" i="1"/>
  <c r="D1078" i="1"/>
  <c r="C1078" i="1"/>
  <c r="G1078" i="1" s="1"/>
  <c r="D1077" i="1"/>
  <c r="C1077" i="1"/>
  <c r="H1077" i="1" s="1"/>
  <c r="D1076" i="1"/>
  <c r="C1076" i="1"/>
  <c r="G1076" i="1" s="1"/>
  <c r="D1075" i="1"/>
  <c r="H1075" i="1" s="1"/>
  <c r="C1075" i="1"/>
  <c r="H1074" i="1"/>
  <c r="D1074" i="1"/>
  <c r="C1074" i="1"/>
  <c r="G1074" i="1" s="1"/>
  <c r="D1073" i="1"/>
  <c r="C1073" i="1"/>
  <c r="H1073" i="1" s="1"/>
  <c r="D1072" i="1"/>
  <c r="C1072" i="1"/>
  <c r="G1072" i="1" s="1"/>
  <c r="D1071" i="1"/>
  <c r="H1071" i="1" s="1"/>
  <c r="C1071" i="1"/>
  <c r="H1070" i="1"/>
  <c r="D1070" i="1"/>
  <c r="C1070" i="1"/>
  <c r="G1070" i="1" s="1"/>
  <c r="D1069" i="1"/>
  <c r="C1069" i="1"/>
  <c r="H1069" i="1" s="1"/>
  <c r="D1068" i="1"/>
  <c r="C1068" i="1"/>
  <c r="G1068" i="1" s="1"/>
  <c r="D1067" i="1"/>
  <c r="H1067" i="1" s="1"/>
  <c r="C1067" i="1"/>
  <c r="H1066" i="1"/>
  <c r="D1066" i="1"/>
  <c r="C1066" i="1"/>
  <c r="G1066" i="1" s="1"/>
  <c r="C1065" i="1"/>
  <c r="D1064" i="1"/>
  <c r="C1064" i="1"/>
  <c r="G1064" i="1" s="1"/>
  <c r="D1063" i="1"/>
  <c r="H1063" i="1" s="1"/>
  <c r="C1063" i="1"/>
  <c r="H1062" i="1"/>
  <c r="D1062" i="1"/>
  <c r="C1062" i="1"/>
  <c r="G1062" i="1" s="1"/>
  <c r="D1061" i="1"/>
  <c r="C1061" i="1"/>
  <c r="H1061" i="1" s="1"/>
  <c r="D1060" i="1"/>
  <c r="C1060" i="1"/>
  <c r="G1060" i="1" s="1"/>
  <c r="D1059" i="1"/>
  <c r="H1059" i="1" s="1"/>
  <c r="C1059" i="1"/>
  <c r="H1058" i="1"/>
  <c r="D1058" i="1"/>
  <c r="C1058" i="1"/>
  <c r="G1058" i="1" s="1"/>
  <c r="D1057" i="1"/>
  <c r="C1057" i="1"/>
  <c r="H1057" i="1" s="1"/>
  <c r="D1056" i="1"/>
  <c r="C1056" i="1"/>
  <c r="G1056" i="1" s="1"/>
  <c r="D1055" i="1"/>
  <c r="H1055" i="1" s="1"/>
  <c r="C1055" i="1"/>
  <c r="H1054" i="1"/>
  <c r="D1054" i="1"/>
  <c r="C1054" i="1"/>
  <c r="G1054" i="1" s="1"/>
  <c r="D1053" i="1"/>
  <c r="C1053" i="1"/>
  <c r="H1053" i="1" s="1"/>
  <c r="D1052" i="1"/>
  <c r="C1052" i="1"/>
  <c r="D1051" i="1"/>
  <c r="H1051" i="1" s="1"/>
  <c r="C1051" i="1"/>
  <c r="H1050" i="1"/>
  <c r="D1050" i="1"/>
  <c r="C1050" i="1"/>
  <c r="G1050" i="1" s="1"/>
  <c r="D1049" i="1"/>
  <c r="C1049" i="1"/>
  <c r="D1048" i="1"/>
  <c r="C1048" i="1"/>
  <c r="D1047" i="1"/>
  <c r="H1047" i="1" s="1"/>
  <c r="C1047" i="1"/>
  <c r="D1045" i="1"/>
  <c r="C1045" i="1"/>
  <c r="D1044" i="1"/>
  <c r="C1044" i="1"/>
  <c r="D1043" i="1"/>
  <c r="H1043" i="1" s="1"/>
  <c r="C1043" i="1"/>
  <c r="H1042" i="1"/>
  <c r="D1042" i="1"/>
  <c r="C1042" i="1"/>
  <c r="G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G1012" i="1"/>
  <c r="D1012" i="1"/>
  <c r="C1012" i="1"/>
  <c r="H1012" i="1" s="1"/>
  <c r="G1011" i="1"/>
  <c r="D1011" i="1"/>
  <c r="C1011" i="1"/>
  <c r="H1011" i="1" s="1"/>
  <c r="D1010" i="1"/>
  <c r="C1010" i="1"/>
  <c r="H1010" i="1" s="1"/>
  <c r="D1009" i="1"/>
  <c r="C1009" i="1"/>
  <c r="H1009" i="1" s="1"/>
  <c r="G1008" i="1"/>
  <c r="D1008" i="1"/>
  <c r="C1008" i="1"/>
  <c r="H1008" i="1" s="1"/>
  <c r="G1007" i="1"/>
  <c r="D1007" i="1"/>
  <c r="C1007" i="1"/>
  <c r="H1007" i="1" s="1"/>
  <c r="D1006" i="1"/>
  <c r="C1006" i="1"/>
  <c r="H1006" i="1" s="1"/>
  <c r="D1005" i="1"/>
  <c r="C1005" i="1"/>
  <c r="H1005" i="1" s="1"/>
  <c r="G1004" i="1"/>
  <c r="D1004" i="1"/>
  <c r="C1004" i="1"/>
  <c r="H1004" i="1" s="1"/>
  <c r="G1003" i="1"/>
  <c r="D1003" i="1"/>
  <c r="C1003" i="1"/>
  <c r="H1003" i="1" s="1"/>
  <c r="D1002" i="1"/>
  <c r="C1002" i="1"/>
  <c r="H1002" i="1" s="1"/>
  <c r="D1001" i="1"/>
  <c r="C1001" i="1"/>
  <c r="H1001" i="1" s="1"/>
  <c r="G1000" i="1"/>
  <c r="D1000" i="1"/>
  <c r="C1000" i="1"/>
  <c r="H1000" i="1" s="1"/>
  <c r="G999" i="1"/>
  <c r="D999" i="1"/>
  <c r="C999" i="1"/>
  <c r="H999" i="1" s="1"/>
  <c r="D998" i="1"/>
  <c r="C998" i="1"/>
  <c r="H998" i="1" s="1"/>
  <c r="D997" i="1"/>
  <c r="C997" i="1"/>
  <c r="H997" i="1" s="1"/>
  <c r="G996" i="1"/>
  <c r="D996" i="1"/>
  <c r="C996" i="1"/>
  <c r="H996" i="1" s="1"/>
  <c r="G995" i="1"/>
  <c r="D995" i="1"/>
  <c r="C995" i="1"/>
  <c r="H995" i="1" s="1"/>
  <c r="D994" i="1"/>
  <c r="C994" i="1"/>
  <c r="H994" i="1" s="1"/>
  <c r="D993" i="1"/>
  <c r="C993" i="1"/>
  <c r="H993" i="1" s="1"/>
  <c r="G992" i="1"/>
  <c r="D992" i="1"/>
  <c r="C992" i="1"/>
  <c r="H992" i="1" s="1"/>
  <c r="G991" i="1"/>
  <c r="D991" i="1"/>
  <c r="C991" i="1"/>
  <c r="H991" i="1" s="1"/>
  <c r="D990" i="1"/>
  <c r="C990" i="1"/>
  <c r="H990" i="1" s="1"/>
  <c r="D989" i="1"/>
  <c r="C989" i="1"/>
  <c r="H989" i="1" s="1"/>
  <c r="G988" i="1"/>
  <c r="D988" i="1"/>
  <c r="C988" i="1"/>
  <c r="H988" i="1" s="1"/>
  <c r="G987" i="1"/>
  <c r="D987" i="1"/>
  <c r="C987" i="1"/>
  <c r="H987" i="1" s="1"/>
  <c r="D986" i="1"/>
  <c r="C986" i="1"/>
  <c r="H986" i="1" s="1"/>
  <c r="D983" i="1"/>
  <c r="C983" i="1"/>
  <c r="H983" i="1" s="1"/>
  <c r="G982" i="1"/>
  <c r="D982" i="1"/>
  <c r="C982" i="1"/>
  <c r="D981" i="1"/>
  <c r="G981" i="1" s="1"/>
  <c r="C981" i="1"/>
  <c r="D980" i="1"/>
  <c r="C980" i="1"/>
  <c r="H980" i="1" s="1"/>
  <c r="D979" i="1"/>
  <c r="C979" i="1"/>
  <c r="H979" i="1" s="1"/>
  <c r="G978" i="1"/>
  <c r="D978" i="1"/>
  <c r="C978" i="1"/>
  <c r="D977" i="1"/>
  <c r="G977" i="1" s="1"/>
  <c r="C977" i="1"/>
  <c r="D976" i="1"/>
  <c r="C976" i="1"/>
  <c r="H976" i="1" s="1"/>
  <c r="D975" i="1"/>
  <c r="C975" i="1"/>
  <c r="H975" i="1" s="1"/>
  <c r="G974" i="1"/>
  <c r="D974" i="1"/>
  <c r="C974" i="1"/>
  <c r="D973" i="1"/>
  <c r="G973" i="1" s="1"/>
  <c r="C973" i="1"/>
  <c r="D972" i="1"/>
  <c r="C972" i="1"/>
  <c r="H972" i="1" s="1"/>
  <c r="D971" i="1"/>
  <c r="C971" i="1"/>
  <c r="H971" i="1" s="1"/>
  <c r="G970" i="1"/>
  <c r="D970" i="1"/>
  <c r="C970" i="1"/>
  <c r="D969" i="1"/>
  <c r="G969" i="1" s="1"/>
  <c r="C969" i="1"/>
  <c r="D968" i="1"/>
  <c r="C968" i="1"/>
  <c r="H968" i="1" s="1"/>
  <c r="D967" i="1"/>
  <c r="C967" i="1"/>
  <c r="H967" i="1" s="1"/>
  <c r="G966" i="1"/>
  <c r="D966" i="1"/>
  <c r="C966" i="1"/>
  <c r="D965" i="1"/>
  <c r="G965" i="1" s="1"/>
  <c r="C965" i="1"/>
  <c r="D964" i="1"/>
  <c r="C964" i="1"/>
  <c r="H964" i="1" s="1"/>
  <c r="D963" i="1"/>
  <c r="C963" i="1"/>
  <c r="H963" i="1" s="1"/>
  <c r="G962" i="1"/>
  <c r="D962" i="1"/>
  <c r="C962" i="1"/>
  <c r="D961" i="1"/>
  <c r="G961" i="1" s="1"/>
  <c r="C961" i="1"/>
  <c r="D960" i="1"/>
  <c r="C960" i="1"/>
  <c r="H960" i="1" s="1"/>
  <c r="D959" i="1"/>
  <c r="C959" i="1"/>
  <c r="H959" i="1" s="1"/>
  <c r="G958" i="1"/>
  <c r="D958" i="1"/>
  <c r="C958" i="1"/>
  <c r="H958" i="1" s="1"/>
  <c r="D957" i="1"/>
  <c r="G957" i="1" s="1"/>
  <c r="C957" i="1"/>
  <c r="D956" i="1"/>
  <c r="C956" i="1"/>
  <c r="H956" i="1" s="1"/>
  <c r="D955" i="1"/>
  <c r="C955" i="1"/>
  <c r="H955" i="1" s="1"/>
  <c r="G954" i="1"/>
  <c r="D954" i="1"/>
  <c r="C954" i="1"/>
  <c r="H954" i="1" s="1"/>
  <c r="D953" i="1"/>
  <c r="G953" i="1" s="1"/>
  <c r="C953" i="1"/>
  <c r="D952" i="1"/>
  <c r="C952" i="1"/>
  <c r="H952" i="1" s="1"/>
  <c r="D951" i="1"/>
  <c r="C951" i="1"/>
  <c r="H951" i="1" s="1"/>
  <c r="G950" i="1"/>
  <c r="D950" i="1"/>
  <c r="C950" i="1"/>
  <c r="H950" i="1" s="1"/>
  <c r="D949" i="1"/>
  <c r="G949" i="1" s="1"/>
  <c r="C949" i="1"/>
  <c r="D948" i="1"/>
  <c r="C948" i="1"/>
  <c r="H948" i="1" s="1"/>
  <c r="D947" i="1"/>
  <c r="C947" i="1"/>
  <c r="H947" i="1" s="1"/>
  <c r="G946" i="1"/>
  <c r="D946" i="1"/>
  <c r="C946" i="1"/>
  <c r="H946" i="1" s="1"/>
  <c r="D945" i="1"/>
  <c r="G945" i="1" s="1"/>
  <c r="C945" i="1"/>
  <c r="D944" i="1"/>
  <c r="C944" i="1"/>
  <c r="H944" i="1" s="1"/>
  <c r="D943" i="1"/>
  <c r="C943" i="1"/>
  <c r="H943" i="1" s="1"/>
  <c r="G942" i="1"/>
  <c r="D942" i="1"/>
  <c r="C942" i="1"/>
  <c r="H942" i="1" s="1"/>
  <c r="D941" i="1"/>
  <c r="G941" i="1" s="1"/>
  <c r="C941" i="1"/>
  <c r="D940" i="1"/>
  <c r="C940" i="1"/>
  <c r="H940" i="1" s="1"/>
  <c r="D939" i="1"/>
  <c r="C939" i="1"/>
  <c r="H939" i="1" s="1"/>
  <c r="G938" i="1"/>
  <c r="D938" i="1"/>
  <c r="C938" i="1"/>
  <c r="H938" i="1" s="1"/>
  <c r="D937" i="1"/>
  <c r="G937" i="1" s="1"/>
  <c r="C937" i="1"/>
  <c r="D936" i="1"/>
  <c r="C936" i="1"/>
  <c r="H936" i="1" s="1"/>
  <c r="D935" i="1"/>
  <c r="C935" i="1"/>
  <c r="H935" i="1" s="1"/>
  <c r="G934" i="1"/>
  <c r="D934" i="1"/>
  <c r="C934" i="1"/>
  <c r="H934" i="1" s="1"/>
  <c r="D933" i="1"/>
  <c r="G933" i="1" s="1"/>
  <c r="C933" i="1"/>
  <c r="D932" i="1"/>
  <c r="C932" i="1"/>
  <c r="H932" i="1" s="1"/>
  <c r="D931" i="1"/>
  <c r="C931" i="1"/>
  <c r="H931" i="1" s="1"/>
  <c r="G930" i="1"/>
  <c r="D930" i="1"/>
  <c r="C930" i="1"/>
  <c r="H930" i="1" s="1"/>
  <c r="D929" i="1"/>
  <c r="G929" i="1" s="1"/>
  <c r="C929" i="1"/>
  <c r="D928" i="1"/>
  <c r="C928" i="1"/>
  <c r="H928" i="1" s="1"/>
  <c r="D927" i="1"/>
  <c r="C927" i="1"/>
  <c r="H927" i="1" s="1"/>
  <c r="G926" i="1"/>
  <c r="D926" i="1"/>
  <c r="C926" i="1"/>
  <c r="H926" i="1" s="1"/>
  <c r="D925" i="1"/>
  <c r="G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G910" i="1" s="1"/>
  <c r="C910" i="1"/>
  <c r="H910" i="1" s="1"/>
  <c r="D909" i="1"/>
  <c r="G909" i="1" s="1"/>
  <c r="C909" i="1"/>
  <c r="H909" i="1" s="1"/>
  <c r="D908" i="1"/>
  <c r="G908" i="1" s="1"/>
  <c r="C908" i="1"/>
  <c r="H908" i="1" s="1"/>
  <c r="D907" i="1"/>
  <c r="G907" i="1" s="1"/>
  <c r="C907" i="1"/>
  <c r="H907" i="1" s="1"/>
  <c r="D906" i="1"/>
  <c r="G906" i="1" s="1"/>
  <c r="C906" i="1"/>
  <c r="H906" i="1" s="1"/>
  <c r="D905" i="1"/>
  <c r="G905" i="1" s="1"/>
  <c r="C905" i="1"/>
  <c r="H905" i="1" s="1"/>
  <c r="D904" i="1"/>
  <c r="G904" i="1" s="1"/>
  <c r="C904" i="1"/>
  <c r="H904" i="1" s="1"/>
  <c r="D903" i="1"/>
  <c r="G903" i="1" s="1"/>
  <c r="C903" i="1"/>
  <c r="H903" i="1" s="1"/>
  <c r="D902" i="1"/>
  <c r="G902" i="1" s="1"/>
  <c r="C902" i="1"/>
  <c r="H902" i="1" s="1"/>
  <c r="D901" i="1"/>
  <c r="G901" i="1" s="1"/>
  <c r="C901" i="1"/>
  <c r="H901" i="1" s="1"/>
  <c r="D900" i="1"/>
  <c r="G900" i="1" s="1"/>
  <c r="C900" i="1"/>
  <c r="H900" i="1" s="1"/>
  <c r="D899" i="1"/>
  <c r="G899" i="1" s="1"/>
  <c r="C899" i="1"/>
  <c r="H899" i="1" s="1"/>
  <c r="D898" i="1"/>
  <c r="G898" i="1" s="1"/>
  <c r="C898" i="1"/>
  <c r="H898" i="1" s="1"/>
  <c r="D897" i="1"/>
  <c r="G897" i="1" s="1"/>
  <c r="C897" i="1"/>
  <c r="H897" i="1" s="1"/>
  <c r="D896" i="1"/>
  <c r="G896" i="1" s="1"/>
  <c r="C896" i="1"/>
  <c r="H896" i="1" s="1"/>
  <c r="D895" i="1"/>
  <c r="G895" i="1" s="1"/>
  <c r="C895" i="1"/>
  <c r="H895" i="1" s="1"/>
  <c r="D894" i="1"/>
  <c r="G894" i="1" s="1"/>
  <c r="C894" i="1"/>
  <c r="H894" i="1" s="1"/>
  <c r="D893" i="1"/>
  <c r="G893" i="1" s="1"/>
  <c r="C893" i="1"/>
  <c r="H893" i="1" s="1"/>
  <c r="D892" i="1"/>
  <c r="G892" i="1" s="1"/>
  <c r="C892" i="1"/>
  <c r="H892" i="1" s="1"/>
  <c r="D891" i="1"/>
  <c r="G891" i="1" s="1"/>
  <c r="C891" i="1"/>
  <c r="H891" i="1" s="1"/>
  <c r="D890" i="1"/>
  <c r="G890" i="1" s="1"/>
  <c r="C890" i="1"/>
  <c r="H890" i="1" s="1"/>
  <c r="D889" i="1"/>
  <c r="G889" i="1" s="1"/>
  <c r="C889" i="1"/>
  <c r="H889" i="1" s="1"/>
  <c r="D888" i="1"/>
  <c r="G888" i="1" s="1"/>
  <c r="C888" i="1"/>
  <c r="H888" i="1" s="1"/>
  <c r="D887" i="1"/>
  <c r="G887" i="1" s="1"/>
  <c r="C887" i="1"/>
  <c r="H887" i="1" s="1"/>
  <c r="D886" i="1"/>
  <c r="G886" i="1" s="1"/>
  <c r="C886" i="1"/>
  <c r="H886" i="1" s="1"/>
  <c r="D885" i="1"/>
  <c r="G885" i="1" s="1"/>
  <c r="C885" i="1"/>
  <c r="H885" i="1" s="1"/>
  <c r="D884" i="1"/>
  <c r="G884" i="1" s="1"/>
  <c r="C884" i="1"/>
  <c r="H884" i="1" s="1"/>
  <c r="D883" i="1"/>
  <c r="G883" i="1" s="1"/>
  <c r="C883" i="1"/>
  <c r="H883" i="1" s="1"/>
  <c r="D882" i="1"/>
  <c r="G882" i="1" s="1"/>
  <c r="C882" i="1"/>
  <c r="H882" i="1" s="1"/>
  <c r="D881" i="1"/>
  <c r="G881" i="1" s="1"/>
  <c r="C881" i="1"/>
  <c r="H881" i="1" s="1"/>
  <c r="D880" i="1"/>
  <c r="G880" i="1" s="1"/>
  <c r="C880" i="1"/>
  <c r="H880" i="1" s="1"/>
  <c r="D879" i="1"/>
  <c r="G879" i="1" s="1"/>
  <c r="C879" i="1"/>
  <c r="H879" i="1" s="1"/>
  <c r="D878" i="1"/>
  <c r="G878" i="1" s="1"/>
  <c r="C878" i="1"/>
  <c r="H878" i="1" s="1"/>
  <c r="D877" i="1"/>
  <c r="G877" i="1" s="1"/>
  <c r="C877" i="1"/>
  <c r="H877" i="1" s="1"/>
  <c r="D876" i="1"/>
  <c r="G876" i="1" s="1"/>
  <c r="C876" i="1"/>
  <c r="H876" i="1" s="1"/>
  <c r="D875" i="1"/>
  <c r="G875" i="1" s="1"/>
  <c r="C875" i="1"/>
  <c r="H875" i="1" s="1"/>
  <c r="D874" i="1"/>
  <c r="G874" i="1" s="1"/>
  <c r="C874" i="1"/>
  <c r="H874" i="1" s="1"/>
  <c r="D873" i="1"/>
  <c r="G873" i="1" s="1"/>
  <c r="C873" i="1"/>
  <c r="H873" i="1" s="1"/>
  <c r="D872" i="1"/>
  <c r="G872" i="1" s="1"/>
  <c r="C872" i="1"/>
  <c r="H872" i="1" s="1"/>
  <c r="D871" i="1"/>
  <c r="G871" i="1" s="1"/>
  <c r="C871" i="1"/>
  <c r="H871" i="1" s="1"/>
  <c r="D870" i="1"/>
  <c r="G870" i="1" s="1"/>
  <c r="C870" i="1"/>
  <c r="H870" i="1" s="1"/>
  <c r="D869" i="1"/>
  <c r="G869" i="1" s="1"/>
  <c r="C869" i="1"/>
  <c r="H869" i="1" s="1"/>
  <c r="D868" i="1"/>
  <c r="G868" i="1" s="1"/>
  <c r="C868" i="1"/>
  <c r="H868" i="1" s="1"/>
  <c r="D867" i="1"/>
  <c r="G867" i="1" s="1"/>
  <c r="C867" i="1"/>
  <c r="H867" i="1" s="1"/>
  <c r="D866" i="1"/>
  <c r="G866" i="1" s="1"/>
  <c r="C866" i="1"/>
  <c r="H866" i="1" s="1"/>
  <c r="D865" i="1"/>
  <c r="G865" i="1" s="1"/>
  <c r="C865" i="1"/>
  <c r="H865" i="1" s="1"/>
  <c r="D864" i="1"/>
  <c r="G864" i="1" s="1"/>
  <c r="C864" i="1"/>
  <c r="H864" i="1" s="1"/>
  <c r="D863" i="1"/>
  <c r="G863" i="1" s="1"/>
  <c r="C863" i="1"/>
  <c r="H863" i="1" s="1"/>
  <c r="D862" i="1"/>
  <c r="G862" i="1" s="1"/>
  <c r="C862" i="1"/>
  <c r="H862" i="1" s="1"/>
  <c r="D861" i="1"/>
  <c r="G861" i="1" s="1"/>
  <c r="C861" i="1"/>
  <c r="H861" i="1" s="1"/>
  <c r="D860" i="1"/>
  <c r="G860" i="1" s="1"/>
  <c r="C860" i="1"/>
  <c r="H860" i="1" s="1"/>
  <c r="D859" i="1"/>
  <c r="G859" i="1" s="1"/>
  <c r="C859" i="1"/>
  <c r="H859" i="1" s="1"/>
  <c r="D858" i="1"/>
  <c r="G858" i="1" s="1"/>
  <c r="C858" i="1"/>
  <c r="H858" i="1" s="1"/>
  <c r="D857" i="1"/>
  <c r="G857" i="1" s="1"/>
  <c r="C857" i="1"/>
  <c r="H857" i="1" s="1"/>
  <c r="D856" i="1"/>
  <c r="G856" i="1" s="1"/>
  <c r="C856" i="1"/>
  <c r="H856" i="1" s="1"/>
  <c r="D855" i="1"/>
  <c r="G855" i="1" s="1"/>
  <c r="C855" i="1"/>
  <c r="H855" i="1" s="1"/>
  <c r="D854" i="1"/>
  <c r="G854" i="1" s="1"/>
  <c r="C854" i="1"/>
  <c r="H854" i="1" s="1"/>
  <c r="D853" i="1"/>
  <c r="G853" i="1" s="1"/>
  <c r="C853" i="1"/>
  <c r="H853" i="1" s="1"/>
  <c r="D852" i="1"/>
  <c r="G852" i="1" s="1"/>
  <c r="C852" i="1"/>
  <c r="H852" i="1" s="1"/>
  <c r="D851" i="1"/>
  <c r="G851" i="1" s="1"/>
  <c r="C851" i="1"/>
  <c r="H851" i="1" s="1"/>
  <c r="D850" i="1"/>
  <c r="G850" i="1" s="1"/>
  <c r="C850" i="1"/>
  <c r="H850" i="1" s="1"/>
  <c r="D849" i="1"/>
  <c r="G849" i="1" s="1"/>
  <c r="C849" i="1"/>
  <c r="H849" i="1" s="1"/>
  <c r="D848" i="1"/>
  <c r="G848" i="1" s="1"/>
  <c r="C848" i="1"/>
  <c r="H848" i="1" s="1"/>
  <c r="D847" i="1"/>
  <c r="G847" i="1" s="1"/>
  <c r="C847" i="1"/>
  <c r="H847" i="1" s="1"/>
  <c r="D846" i="1"/>
  <c r="G846" i="1" s="1"/>
  <c r="C846" i="1"/>
  <c r="H846" i="1" s="1"/>
  <c r="D845" i="1"/>
  <c r="G845" i="1" s="1"/>
  <c r="C845" i="1"/>
  <c r="H845" i="1" s="1"/>
  <c r="D844" i="1"/>
  <c r="G844" i="1" s="1"/>
  <c r="C844" i="1"/>
  <c r="H844" i="1" s="1"/>
  <c r="D843" i="1"/>
  <c r="G843" i="1" s="1"/>
  <c r="C843" i="1"/>
  <c r="H843" i="1" s="1"/>
  <c r="D842" i="1"/>
  <c r="G842" i="1" s="1"/>
  <c r="C842" i="1"/>
  <c r="H842" i="1" s="1"/>
  <c r="D841" i="1"/>
  <c r="G841" i="1" s="1"/>
  <c r="C841" i="1"/>
  <c r="H841" i="1" s="1"/>
  <c r="D840" i="1"/>
  <c r="G840" i="1" s="1"/>
  <c r="C840" i="1"/>
  <c r="H840" i="1" s="1"/>
  <c r="D839" i="1"/>
  <c r="G839" i="1" s="1"/>
  <c r="C839" i="1"/>
  <c r="H839" i="1" s="1"/>
  <c r="D838" i="1"/>
  <c r="G838" i="1" s="1"/>
  <c r="C838" i="1"/>
  <c r="H838" i="1" s="1"/>
  <c r="D837" i="1"/>
  <c r="G837" i="1" s="1"/>
  <c r="C837" i="1"/>
  <c r="H837" i="1" s="1"/>
  <c r="D836" i="1"/>
  <c r="G836" i="1" s="1"/>
  <c r="C836" i="1"/>
  <c r="H836" i="1" s="1"/>
  <c r="D835" i="1"/>
  <c r="G835" i="1" s="1"/>
  <c r="C835" i="1"/>
  <c r="H835" i="1" s="1"/>
  <c r="D834" i="1"/>
  <c r="G834" i="1" s="1"/>
  <c r="C834" i="1"/>
  <c r="H834" i="1" s="1"/>
  <c r="D833" i="1"/>
  <c r="G833" i="1" s="1"/>
  <c r="C833" i="1"/>
  <c r="H833" i="1" s="1"/>
  <c r="D832" i="1"/>
  <c r="G832" i="1" s="1"/>
  <c r="C832" i="1"/>
  <c r="H832" i="1" s="1"/>
  <c r="D831" i="1"/>
  <c r="G831" i="1" s="1"/>
  <c r="C831" i="1"/>
  <c r="H831" i="1" s="1"/>
  <c r="D830" i="1"/>
  <c r="G830" i="1" s="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G812" i="1" s="1"/>
  <c r="C812" i="1"/>
  <c r="H812" i="1" s="1"/>
  <c r="D811" i="1"/>
  <c r="G811" i="1" s="1"/>
  <c r="C811" i="1"/>
  <c r="H811" i="1" s="1"/>
  <c r="D810" i="1"/>
  <c r="G810" i="1" s="1"/>
  <c r="C810" i="1"/>
  <c r="H810" i="1" s="1"/>
  <c r="D809" i="1"/>
  <c r="G809" i="1" s="1"/>
  <c r="C809" i="1"/>
  <c r="H809" i="1" s="1"/>
  <c r="D808" i="1"/>
  <c r="G808" i="1" s="1"/>
  <c r="C808" i="1"/>
  <c r="H808" i="1" s="1"/>
  <c r="D807" i="1"/>
  <c r="G807" i="1" s="1"/>
  <c r="C807" i="1"/>
  <c r="H807" i="1" s="1"/>
  <c r="D806" i="1"/>
  <c r="G806" i="1" s="1"/>
  <c r="C806" i="1"/>
  <c r="H806" i="1" s="1"/>
  <c r="D805" i="1"/>
  <c r="G805" i="1" s="1"/>
  <c r="C805" i="1"/>
  <c r="H805" i="1" s="1"/>
  <c r="D804" i="1"/>
  <c r="G804" i="1" s="1"/>
  <c r="C804" i="1"/>
  <c r="H804" i="1" s="1"/>
  <c r="D803" i="1"/>
  <c r="G803" i="1" s="1"/>
  <c r="C803" i="1"/>
  <c r="H803" i="1" s="1"/>
  <c r="D802" i="1"/>
  <c r="G802" i="1" s="1"/>
  <c r="C802" i="1"/>
  <c r="H802" i="1" s="1"/>
  <c r="D801" i="1"/>
  <c r="G801" i="1" s="1"/>
  <c r="C801" i="1"/>
  <c r="H801" i="1" s="1"/>
  <c r="D800" i="1"/>
  <c r="G800" i="1" s="1"/>
  <c r="C800" i="1"/>
  <c r="H800" i="1" s="1"/>
  <c r="D799" i="1"/>
  <c r="G799" i="1" s="1"/>
  <c r="C799" i="1"/>
  <c r="H799" i="1" s="1"/>
  <c r="D798" i="1"/>
  <c r="G798" i="1" s="1"/>
  <c r="C798" i="1"/>
  <c r="H798" i="1" s="1"/>
  <c r="D797" i="1"/>
  <c r="G797" i="1" s="1"/>
  <c r="C797" i="1"/>
  <c r="H797" i="1" s="1"/>
  <c r="D796" i="1"/>
  <c r="G796" i="1" s="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G670" i="1" s="1"/>
  <c r="D669" i="1"/>
  <c r="C669" i="1"/>
  <c r="H669" i="1" s="1"/>
  <c r="D668" i="1"/>
  <c r="G668" i="1" s="1"/>
  <c r="C668" i="1"/>
  <c r="G667" i="1"/>
  <c r="D667" i="1"/>
  <c r="C667" i="1"/>
  <c r="H667" i="1" s="1"/>
  <c r="D666" i="1"/>
  <c r="C666" i="1"/>
  <c r="G666" i="1" s="1"/>
  <c r="D665" i="1"/>
  <c r="C665" i="1"/>
  <c r="H665" i="1" s="1"/>
  <c r="D664" i="1"/>
  <c r="G664" i="1" s="1"/>
  <c r="C664" i="1"/>
  <c r="G663" i="1"/>
  <c r="D663" i="1"/>
  <c r="C663" i="1"/>
  <c r="H663" i="1" s="1"/>
  <c r="D662" i="1"/>
  <c r="C662" i="1"/>
  <c r="G662" i="1" s="1"/>
  <c r="D661" i="1"/>
  <c r="C661" i="1"/>
  <c r="H661" i="1" s="1"/>
  <c r="D660" i="1"/>
  <c r="G660" i="1" s="1"/>
  <c r="C660" i="1"/>
  <c r="G659" i="1"/>
  <c r="D659" i="1"/>
  <c r="C659" i="1"/>
  <c r="H659" i="1" s="1"/>
  <c r="D658" i="1"/>
  <c r="C658" i="1"/>
  <c r="G658" i="1" s="1"/>
  <c r="D657" i="1"/>
  <c r="C657" i="1"/>
  <c r="H657" i="1" s="1"/>
  <c r="D656" i="1"/>
  <c r="G656" i="1" s="1"/>
  <c r="C656" i="1"/>
  <c r="G655" i="1"/>
  <c r="D655" i="1"/>
  <c r="C655" i="1"/>
  <c r="H655" i="1" s="1"/>
  <c r="D654" i="1"/>
  <c r="C654" i="1"/>
  <c r="G654" i="1" s="1"/>
  <c r="D653" i="1"/>
  <c r="C653" i="1"/>
  <c r="H653" i="1" s="1"/>
  <c r="D652" i="1"/>
  <c r="G652" i="1" s="1"/>
  <c r="C652" i="1"/>
  <c r="G651" i="1"/>
  <c r="D651" i="1"/>
  <c r="C651" i="1"/>
  <c r="H651" i="1" s="1"/>
  <c r="D650" i="1"/>
  <c r="C650" i="1"/>
  <c r="G650" i="1" s="1"/>
  <c r="D649" i="1"/>
  <c r="C649" i="1"/>
  <c r="H649" i="1" s="1"/>
  <c r="D648" i="1"/>
  <c r="G648" i="1" s="1"/>
  <c r="C648" i="1"/>
  <c r="G647" i="1"/>
  <c r="D647" i="1"/>
  <c r="C647" i="1"/>
  <c r="H647" i="1" s="1"/>
  <c r="D646" i="1"/>
  <c r="C646" i="1"/>
  <c r="G646" i="1" s="1"/>
  <c r="D645" i="1"/>
  <c r="C645" i="1"/>
  <c r="H645" i="1" s="1"/>
  <c r="D644" i="1"/>
  <c r="G644" i="1" s="1"/>
  <c r="C644" i="1"/>
  <c r="G643" i="1"/>
  <c r="D643" i="1"/>
  <c r="C643" i="1"/>
  <c r="H643" i="1" s="1"/>
  <c r="D642" i="1"/>
  <c r="C642" i="1"/>
  <c r="G642" i="1" s="1"/>
  <c r="D641" i="1"/>
  <c r="C641" i="1"/>
  <c r="H641" i="1" s="1"/>
  <c r="D638" i="1"/>
  <c r="C638" i="1"/>
  <c r="G638" i="1" s="1"/>
  <c r="D637" i="1"/>
  <c r="C637" i="1"/>
  <c r="H637" i="1" s="1"/>
  <c r="D632" i="1"/>
  <c r="G632" i="1" s="1"/>
  <c r="C632" i="1"/>
  <c r="G631" i="1"/>
  <c r="D631" i="1"/>
  <c r="C631" i="1"/>
  <c r="H631" i="1" s="1"/>
  <c r="D628" i="1"/>
  <c r="G628" i="1" s="1"/>
  <c r="C628" i="1"/>
  <c r="G627" i="1"/>
  <c r="D627" i="1"/>
  <c r="C627" i="1"/>
  <c r="H627" i="1" s="1"/>
  <c r="D626" i="1"/>
  <c r="C626" i="1"/>
  <c r="G626" i="1" s="1"/>
  <c r="D625" i="1"/>
  <c r="C625" i="1"/>
  <c r="H625" i="1" s="1"/>
  <c r="D624" i="1"/>
  <c r="G624" i="1" s="1"/>
  <c r="C624" i="1"/>
  <c r="G623" i="1"/>
  <c r="D623" i="1"/>
  <c r="C623" i="1"/>
  <c r="H623" i="1" s="1"/>
  <c r="D622" i="1"/>
  <c r="C622" i="1"/>
  <c r="G622" i="1" s="1"/>
  <c r="D621" i="1"/>
  <c r="C621" i="1"/>
  <c r="H621" i="1" s="1"/>
  <c r="D620" i="1"/>
  <c r="G620" i="1" s="1"/>
  <c r="C620" i="1"/>
  <c r="G619" i="1"/>
  <c r="D619" i="1"/>
  <c r="C619" i="1"/>
  <c r="H619" i="1" s="1"/>
  <c r="D618" i="1"/>
  <c r="C618" i="1"/>
  <c r="G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H413" i="1" s="1"/>
  <c r="D412" i="1"/>
  <c r="C412" i="1"/>
  <c r="H412" i="1" s="1"/>
  <c r="G411" i="1"/>
  <c r="D411" i="1"/>
  <c r="C411" i="1"/>
  <c r="H411" i="1" s="1"/>
  <c r="G406" i="1"/>
  <c r="D406" i="1"/>
  <c r="C406" i="1"/>
  <c r="H406" i="1" s="1"/>
  <c r="D405" i="1"/>
  <c r="C405" i="1"/>
  <c r="H405" i="1" s="1"/>
  <c r="D404" i="1"/>
  <c r="C404" i="1"/>
  <c r="H404" i="1" s="1"/>
  <c r="D402" i="1"/>
  <c r="D401" i="1"/>
  <c r="C401" i="1"/>
  <c r="H401" i="1" s="1"/>
  <c r="G400" i="1"/>
  <c r="D400" i="1"/>
  <c r="C400" i="1"/>
  <c r="H400" i="1" s="1"/>
  <c r="G399" i="1"/>
  <c r="D399" i="1"/>
  <c r="C399" i="1"/>
  <c r="H399" i="1" s="1"/>
  <c r="D398" i="1"/>
  <c r="C398" i="1"/>
  <c r="H398" i="1" s="1"/>
  <c r="D397" i="1"/>
  <c r="C397" i="1"/>
  <c r="G396" i="1"/>
  <c r="D396" i="1"/>
  <c r="C396" i="1"/>
  <c r="H396" i="1" s="1"/>
  <c r="D395" i="1"/>
  <c r="G395" i="1" s="1"/>
  <c r="C395" i="1"/>
  <c r="D394" i="1"/>
  <c r="C394" i="1"/>
  <c r="H394" i="1" s="1"/>
  <c r="D393" i="1"/>
  <c r="C393" i="1"/>
  <c r="G392" i="1"/>
  <c r="D392" i="1"/>
  <c r="C392" i="1"/>
  <c r="H392" i="1" s="1"/>
  <c r="D391" i="1"/>
  <c r="D390" i="1"/>
  <c r="C390" i="1"/>
  <c r="H390" i="1" s="1"/>
  <c r="D389" i="1"/>
  <c r="C389" i="1"/>
  <c r="G388" i="1"/>
  <c r="D388" i="1"/>
  <c r="C388" i="1"/>
  <c r="H388" i="1" s="1"/>
  <c r="D387" i="1"/>
  <c r="G387" i="1" s="1"/>
  <c r="C387" i="1"/>
  <c r="D386" i="1"/>
  <c r="C386" i="1"/>
  <c r="H386" i="1" s="1"/>
  <c r="D385" i="1"/>
  <c r="C385" i="1"/>
  <c r="G384" i="1"/>
  <c r="D384" i="1"/>
  <c r="C384" i="1"/>
  <c r="H384" i="1" s="1"/>
  <c r="D383" i="1"/>
  <c r="G383" i="1" s="1"/>
  <c r="C383" i="1"/>
  <c r="D382" i="1"/>
  <c r="C382" i="1"/>
  <c r="H382" i="1" s="1"/>
  <c r="D381" i="1"/>
  <c r="C381" i="1"/>
  <c r="G380" i="1"/>
  <c r="D380" i="1"/>
  <c r="C380" i="1"/>
  <c r="H380" i="1" s="1"/>
  <c r="D379" i="1"/>
  <c r="G379" i="1" s="1"/>
  <c r="C379" i="1"/>
  <c r="D378" i="1"/>
  <c r="C378" i="1"/>
  <c r="H378" i="1" s="1"/>
  <c r="D377" i="1"/>
  <c r="C377" i="1"/>
  <c r="G376" i="1"/>
  <c r="D376" i="1"/>
  <c r="C376" i="1"/>
  <c r="H376" i="1" s="1"/>
  <c r="D375" i="1"/>
  <c r="G375" i="1" s="1"/>
  <c r="C375" i="1"/>
  <c r="D374" i="1"/>
  <c r="C374" i="1"/>
  <c r="H374" i="1" s="1"/>
  <c r="D373" i="1"/>
  <c r="C373" i="1"/>
  <c r="G372" i="1"/>
  <c r="D372" i="1"/>
  <c r="C372" i="1"/>
  <c r="H372" i="1" s="1"/>
  <c r="D371" i="1"/>
  <c r="G371" i="1" s="1"/>
  <c r="C371" i="1"/>
  <c r="D370" i="1"/>
  <c r="C370" i="1"/>
  <c r="H370" i="1" s="1"/>
  <c r="D369" i="1"/>
  <c r="C369" i="1"/>
  <c r="G368" i="1"/>
  <c r="D368" i="1"/>
  <c r="C368" i="1"/>
  <c r="H368" i="1" s="1"/>
  <c r="D367" i="1"/>
  <c r="G367" i="1" s="1"/>
  <c r="C367" i="1"/>
  <c r="D366" i="1"/>
  <c r="C366" i="1"/>
  <c r="H366" i="1" s="1"/>
  <c r="D365" i="1"/>
  <c r="C365" i="1"/>
  <c r="G364" i="1"/>
  <c r="D364" i="1"/>
  <c r="C364" i="1"/>
  <c r="H364" i="1" s="1"/>
  <c r="D363" i="1"/>
  <c r="G363" i="1" s="1"/>
  <c r="C363" i="1"/>
  <c r="D362" i="1"/>
  <c r="C362" i="1"/>
  <c r="H362" i="1" s="1"/>
  <c r="D361" i="1"/>
  <c r="C361" i="1"/>
  <c r="G360" i="1"/>
  <c r="D360" i="1"/>
  <c r="C360" i="1"/>
  <c r="H360" i="1" s="1"/>
  <c r="D359" i="1"/>
  <c r="G359" i="1" s="1"/>
  <c r="C359" i="1"/>
  <c r="D358" i="1"/>
  <c r="C358" i="1"/>
  <c r="H358" i="1" s="1"/>
  <c r="D357" i="1"/>
  <c r="C357" i="1"/>
  <c r="G356" i="1"/>
  <c r="D356" i="1"/>
  <c r="C356" i="1"/>
  <c r="H356" i="1" s="1"/>
  <c r="D355" i="1"/>
  <c r="G355" i="1" s="1"/>
  <c r="C355" i="1"/>
  <c r="D354" i="1"/>
  <c r="C354" i="1"/>
  <c r="H354" i="1" s="1"/>
  <c r="D353" i="1"/>
  <c r="C353" i="1"/>
  <c r="G352" i="1"/>
  <c r="D352" i="1"/>
  <c r="C352" i="1"/>
  <c r="H352" i="1" s="1"/>
  <c r="D351" i="1"/>
  <c r="G351" i="1" s="1"/>
  <c r="C351" i="1"/>
  <c r="D350" i="1"/>
  <c r="C350" i="1"/>
  <c r="H350" i="1" s="1"/>
  <c r="D349" i="1"/>
  <c r="C349" i="1"/>
  <c r="G348" i="1"/>
  <c r="D348" i="1"/>
  <c r="C348" i="1"/>
  <c r="H348" i="1" s="1"/>
  <c r="D347" i="1"/>
  <c r="G347" i="1" s="1"/>
  <c r="C347" i="1"/>
  <c r="D346" i="1"/>
  <c r="C346" i="1"/>
  <c r="H346" i="1" s="1"/>
  <c r="D345" i="1"/>
  <c r="G344" i="1"/>
  <c r="D344" i="1"/>
  <c r="C344" i="1"/>
  <c r="H344" i="1" s="1"/>
  <c r="D343" i="1"/>
  <c r="G343" i="1" s="1"/>
  <c r="C343" i="1"/>
  <c r="D342" i="1"/>
  <c r="C342" i="1"/>
  <c r="H342" i="1" s="1"/>
  <c r="D341" i="1"/>
  <c r="C341" i="1"/>
  <c r="G340" i="1"/>
  <c r="D340" i="1"/>
  <c r="C340" i="1"/>
  <c r="H340" i="1" s="1"/>
  <c r="D339" i="1"/>
  <c r="D338" i="1"/>
  <c r="C338" i="1"/>
  <c r="H338" i="1" s="1"/>
  <c r="D337" i="1"/>
  <c r="C337" i="1"/>
  <c r="G336" i="1"/>
  <c r="D336" i="1"/>
  <c r="C336" i="1"/>
  <c r="H336" i="1" s="1"/>
  <c r="D335" i="1"/>
  <c r="G335" i="1" s="1"/>
  <c r="C335" i="1"/>
  <c r="D334" i="1"/>
  <c r="C334" i="1"/>
  <c r="H334" i="1" s="1"/>
  <c r="D333" i="1"/>
  <c r="C333" i="1"/>
  <c r="G332" i="1"/>
  <c r="D332" i="1"/>
  <c r="C332" i="1"/>
  <c r="H332" i="1" s="1"/>
  <c r="D331" i="1"/>
  <c r="G331" i="1" s="1"/>
  <c r="C331" i="1"/>
  <c r="D330" i="1"/>
  <c r="C330" i="1"/>
  <c r="H330" i="1" s="1"/>
  <c r="D329" i="1"/>
  <c r="C329" i="1"/>
  <c r="G328" i="1"/>
  <c r="D328" i="1"/>
  <c r="C328" i="1"/>
  <c r="H328" i="1" s="1"/>
  <c r="D327" i="1"/>
  <c r="G327" i="1" s="1"/>
  <c r="C327" i="1"/>
  <c r="D326" i="1"/>
  <c r="C326" i="1"/>
  <c r="H326" i="1" s="1"/>
  <c r="D325" i="1"/>
  <c r="C325" i="1"/>
  <c r="G324" i="1"/>
  <c r="D324" i="1"/>
  <c r="C324" i="1"/>
  <c r="H324" i="1" s="1"/>
  <c r="D323" i="1"/>
  <c r="G323" i="1" s="1"/>
  <c r="C323" i="1"/>
  <c r="D322" i="1"/>
  <c r="C322" i="1"/>
  <c r="H322" i="1" s="1"/>
  <c r="D321" i="1"/>
  <c r="C321" i="1"/>
  <c r="G320" i="1"/>
  <c r="D320" i="1"/>
  <c r="C320" i="1"/>
  <c r="H320" i="1" s="1"/>
  <c r="D319" i="1"/>
  <c r="G319" i="1" s="1"/>
  <c r="C319" i="1"/>
  <c r="D318" i="1"/>
  <c r="C318" i="1"/>
  <c r="H318" i="1" s="1"/>
  <c r="D317" i="1"/>
  <c r="C317" i="1"/>
  <c r="G316" i="1"/>
  <c r="D316" i="1"/>
  <c r="C316" i="1"/>
  <c r="H316" i="1" s="1"/>
  <c r="D315" i="1"/>
  <c r="G315" i="1" s="1"/>
  <c r="C315" i="1"/>
  <c r="D314" i="1"/>
  <c r="C314" i="1"/>
  <c r="H314" i="1" s="1"/>
  <c r="D313" i="1"/>
  <c r="C313" i="1"/>
  <c r="G312" i="1"/>
  <c r="D312" i="1"/>
  <c r="C312" i="1"/>
  <c r="H312" i="1" s="1"/>
  <c r="D311" i="1"/>
  <c r="G311" i="1" s="1"/>
  <c r="C311" i="1"/>
  <c r="D310" i="1"/>
  <c r="C310" i="1"/>
  <c r="H310" i="1" s="1"/>
  <c r="D309" i="1"/>
  <c r="C309" i="1"/>
  <c r="G308" i="1"/>
  <c r="D308" i="1"/>
  <c r="C308" i="1"/>
  <c r="H308" i="1" s="1"/>
  <c r="D307" i="1"/>
  <c r="G307" i="1" s="1"/>
  <c r="C307" i="1"/>
  <c r="D306" i="1"/>
  <c r="D305" i="1"/>
  <c r="C305" i="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D293" i="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D190" i="1"/>
  <c r="H190" i="1" s="1"/>
  <c r="C190" i="1"/>
  <c r="G190" i="1" s="1"/>
  <c r="D189" i="1"/>
  <c r="H189" i="1" s="1"/>
  <c r="C189" i="1"/>
  <c r="G189" i="1" s="1"/>
  <c r="H188" i="1"/>
  <c r="D188" i="1"/>
  <c r="C188" i="1"/>
  <c r="D187" i="1"/>
  <c r="H187" i="1" s="1"/>
  <c r="C187" i="1"/>
  <c r="D186" i="1"/>
  <c r="H186" i="1" s="1"/>
  <c r="C186" i="1"/>
  <c r="G186" i="1" s="1"/>
  <c r="H185" i="1"/>
  <c r="D185" i="1"/>
  <c r="C185" i="1"/>
  <c r="G185" i="1" s="1"/>
  <c r="H184" i="1"/>
  <c r="D184" i="1"/>
  <c r="C184" i="1"/>
  <c r="D183" i="1"/>
  <c r="H183" i="1" s="1"/>
  <c r="C183" i="1"/>
  <c r="D182" i="1"/>
  <c r="H182" i="1" s="1"/>
  <c r="C182" i="1"/>
  <c r="G182" i="1" s="1"/>
  <c r="H181" i="1"/>
  <c r="D181" i="1"/>
  <c r="C181" i="1"/>
  <c r="G181" i="1" s="1"/>
  <c r="H180" i="1"/>
  <c r="D180" i="1"/>
  <c r="C180" i="1"/>
  <c r="D179" i="1"/>
  <c r="H179" i="1" s="1"/>
  <c r="C179" i="1"/>
  <c r="D178" i="1"/>
  <c r="H178" i="1" s="1"/>
  <c r="C178" i="1"/>
  <c r="G178" i="1" s="1"/>
  <c r="H177" i="1"/>
  <c r="D177" i="1"/>
  <c r="C177" i="1"/>
  <c r="G177" i="1" s="1"/>
  <c r="H176" i="1"/>
  <c r="D176" i="1"/>
  <c r="C176" i="1"/>
  <c r="D175" i="1"/>
  <c r="H175" i="1" s="1"/>
  <c r="C175" i="1"/>
  <c r="D174" i="1"/>
  <c r="H174" i="1" s="1"/>
  <c r="C174" i="1"/>
  <c r="G174" i="1" s="1"/>
  <c r="H173" i="1"/>
  <c r="D173" i="1"/>
  <c r="C173" i="1"/>
  <c r="G173" i="1" s="1"/>
  <c r="H172" i="1"/>
  <c r="D172" i="1"/>
  <c r="C172" i="1"/>
  <c r="D171" i="1"/>
  <c r="H171" i="1" s="1"/>
  <c r="C171" i="1"/>
  <c r="D170" i="1"/>
  <c r="H170" i="1" s="1"/>
  <c r="C170" i="1"/>
  <c r="G170" i="1" s="1"/>
  <c r="H169" i="1"/>
  <c r="D169" i="1"/>
  <c r="C169" i="1"/>
  <c r="G169" i="1" s="1"/>
  <c r="H168" i="1"/>
  <c r="D168" i="1"/>
  <c r="C168" i="1"/>
  <c r="D167" i="1"/>
  <c r="H167" i="1" s="1"/>
  <c r="C167" i="1"/>
  <c r="D166" i="1"/>
  <c r="H166" i="1" s="1"/>
  <c r="C166" i="1"/>
  <c r="G166" i="1" s="1"/>
  <c r="H165" i="1"/>
  <c r="D165" i="1"/>
  <c r="C165" i="1"/>
  <c r="G165" i="1" s="1"/>
  <c r="H164" i="1"/>
  <c r="D164" i="1"/>
  <c r="C164" i="1"/>
  <c r="D163" i="1"/>
  <c r="H163" i="1" s="1"/>
  <c r="C163" i="1"/>
  <c r="D162" i="1"/>
  <c r="H162" i="1" s="1"/>
  <c r="C162" i="1"/>
  <c r="G162" i="1" s="1"/>
  <c r="H161" i="1"/>
  <c r="D161" i="1"/>
  <c r="C161" i="1"/>
  <c r="G161" i="1" s="1"/>
  <c r="H160" i="1"/>
  <c r="D160" i="1"/>
  <c r="C160" i="1"/>
  <c r="D159" i="1"/>
  <c r="H158" i="1"/>
  <c r="D158" i="1"/>
  <c r="C158" i="1"/>
  <c r="G158" i="1" s="1"/>
  <c r="H157" i="1"/>
  <c r="D157" i="1"/>
  <c r="C157" i="1"/>
  <c r="D156" i="1"/>
  <c r="H156" i="1" s="1"/>
  <c r="C156" i="1"/>
  <c r="D155" i="1"/>
  <c r="H155" i="1" s="1"/>
  <c r="C155" i="1"/>
  <c r="G155" i="1" s="1"/>
  <c r="H154" i="1"/>
  <c r="D154" i="1"/>
  <c r="C154" i="1"/>
  <c r="G154" i="1" s="1"/>
  <c r="H153" i="1"/>
  <c r="D153" i="1"/>
  <c r="C153" i="1"/>
  <c r="D152" i="1"/>
  <c r="H152" i="1" s="1"/>
  <c r="C152" i="1"/>
  <c r="D151" i="1"/>
  <c r="H151" i="1" s="1"/>
  <c r="C151" i="1"/>
  <c r="G151" i="1" s="1"/>
  <c r="H150" i="1"/>
  <c r="D150" i="1"/>
  <c r="C150" i="1"/>
  <c r="G150" i="1" s="1"/>
  <c r="H149" i="1"/>
  <c r="D149" i="1"/>
  <c r="C149" i="1"/>
  <c r="D148" i="1"/>
  <c r="H148" i="1" s="1"/>
  <c r="C148" i="1"/>
  <c r="D147" i="1"/>
  <c r="H146" i="1"/>
  <c r="D146" i="1"/>
  <c r="C146" i="1"/>
  <c r="D145" i="1"/>
  <c r="H145" i="1" s="1"/>
  <c r="C145" i="1"/>
  <c r="D144" i="1"/>
  <c r="H144" i="1" s="1"/>
  <c r="C144" i="1"/>
  <c r="G144" i="1" s="1"/>
  <c r="H143" i="1"/>
  <c r="D143" i="1"/>
  <c r="C143" i="1"/>
  <c r="G143" i="1" s="1"/>
  <c r="H142" i="1"/>
  <c r="D142" i="1"/>
  <c r="C142" i="1"/>
  <c r="D141" i="1"/>
  <c r="H141" i="1" s="1"/>
  <c r="C141" i="1"/>
  <c r="D140" i="1"/>
  <c r="H140" i="1" s="1"/>
  <c r="C140" i="1"/>
  <c r="G140" i="1" s="1"/>
  <c r="H139" i="1"/>
  <c r="D139" i="1"/>
  <c r="C139" i="1"/>
  <c r="G139" i="1" s="1"/>
  <c r="H138" i="1"/>
  <c r="D138" i="1"/>
  <c r="C138" i="1"/>
  <c r="D137" i="1"/>
  <c r="H137" i="1" s="1"/>
  <c r="C137" i="1"/>
  <c r="D136" i="1"/>
  <c r="H136" i="1" s="1"/>
  <c r="C136" i="1"/>
  <c r="G136" i="1" s="1"/>
  <c r="D135" i="1"/>
  <c r="D134" i="1"/>
  <c r="H134" i="1" s="1"/>
  <c r="C134" i="1"/>
  <c r="D133" i="1"/>
  <c r="H133" i="1" s="1"/>
  <c r="C133" i="1"/>
  <c r="G133" i="1" s="1"/>
  <c r="H132" i="1"/>
  <c r="D132" i="1"/>
  <c r="C132" i="1"/>
  <c r="G132" i="1" s="1"/>
  <c r="H131" i="1"/>
  <c r="D131" i="1"/>
  <c r="C131" i="1"/>
  <c r="D130" i="1"/>
  <c r="H130" i="1" s="1"/>
  <c r="C130" i="1"/>
  <c r="D129" i="1"/>
  <c r="H129" i="1" s="1"/>
  <c r="C129" i="1"/>
  <c r="G129" i="1" s="1"/>
  <c r="H128" i="1"/>
  <c r="D128" i="1"/>
  <c r="C128" i="1"/>
  <c r="G128" i="1" s="1"/>
  <c r="H127" i="1"/>
  <c r="D127" i="1"/>
  <c r="C127" i="1"/>
  <c r="D126" i="1"/>
  <c r="C126" i="1"/>
  <c r="H126" i="1" s="1"/>
  <c r="D125" i="1"/>
  <c r="C125" i="1"/>
  <c r="G125" i="1" s="1"/>
  <c r="H124" i="1"/>
  <c r="D124" i="1"/>
  <c r="C124" i="1"/>
  <c r="G124" i="1" s="1"/>
  <c r="H123" i="1"/>
  <c r="D123" i="1"/>
  <c r="C123" i="1"/>
  <c r="D122" i="1"/>
  <c r="C122" i="1"/>
  <c r="H122" i="1" s="1"/>
  <c r="D121" i="1"/>
  <c r="C121" i="1"/>
  <c r="G121" i="1" s="1"/>
  <c r="H120" i="1"/>
  <c r="D120" i="1"/>
  <c r="C120" i="1"/>
  <c r="G120" i="1" s="1"/>
  <c r="H119" i="1"/>
  <c r="D119" i="1"/>
  <c r="C119" i="1"/>
  <c r="D118" i="1"/>
  <c r="C118" i="1"/>
  <c r="H118" i="1" s="1"/>
  <c r="D117" i="1"/>
  <c r="C117" i="1"/>
  <c r="G117" i="1" s="1"/>
  <c r="H116" i="1"/>
  <c r="D116" i="1"/>
  <c r="C116" i="1"/>
  <c r="G116" i="1" s="1"/>
  <c r="H115" i="1"/>
  <c r="D115" i="1"/>
  <c r="C115" i="1"/>
  <c r="D114" i="1"/>
  <c r="C114" i="1"/>
  <c r="H114" i="1" s="1"/>
  <c r="D113" i="1"/>
  <c r="C113" i="1"/>
  <c r="G113" i="1" s="1"/>
  <c r="H112" i="1"/>
  <c r="D112" i="1"/>
  <c r="C112" i="1"/>
  <c r="G112" i="1" s="1"/>
  <c r="H111" i="1"/>
  <c r="D111" i="1"/>
  <c r="C111" i="1"/>
  <c r="D110" i="1"/>
  <c r="C110" i="1"/>
  <c r="H110" i="1" s="1"/>
  <c r="D109" i="1"/>
  <c r="C109" i="1"/>
  <c r="G109" i="1" s="1"/>
  <c r="H108" i="1"/>
  <c r="D108" i="1"/>
  <c r="C108" i="1"/>
  <c r="G108" i="1" s="1"/>
  <c r="H107" i="1"/>
  <c r="D107" i="1"/>
  <c r="C107" i="1"/>
  <c r="D106" i="1"/>
  <c r="C106" i="1"/>
  <c r="H106" i="1" s="1"/>
  <c r="D105" i="1"/>
  <c r="C105" i="1"/>
  <c r="G105" i="1" s="1"/>
  <c r="H104" i="1"/>
  <c r="D104" i="1"/>
  <c r="C104" i="1"/>
  <c r="G104" i="1" s="1"/>
  <c r="H103" i="1"/>
  <c r="D103" i="1"/>
  <c r="C103" i="1"/>
  <c r="D102" i="1"/>
  <c r="C102" i="1"/>
  <c r="H102" i="1" s="1"/>
  <c r="D101" i="1"/>
  <c r="C101" i="1"/>
  <c r="G101" i="1" s="1"/>
  <c r="H100" i="1"/>
  <c r="D100" i="1"/>
  <c r="C100" i="1"/>
  <c r="G100" i="1" s="1"/>
  <c r="H99" i="1"/>
  <c r="D99" i="1"/>
  <c r="C99" i="1"/>
  <c r="D98" i="1"/>
  <c r="C98" i="1"/>
  <c r="H98" i="1" s="1"/>
  <c r="D97" i="1"/>
  <c r="C97" i="1"/>
  <c r="G97" i="1" s="1"/>
  <c r="H96" i="1"/>
  <c r="D96" i="1"/>
  <c r="C96" i="1"/>
  <c r="G96" i="1" s="1"/>
  <c r="H95" i="1"/>
  <c r="D95" i="1"/>
  <c r="C95" i="1"/>
  <c r="D94" i="1"/>
  <c r="C94" i="1"/>
  <c r="H94" i="1" s="1"/>
  <c r="D93" i="1"/>
  <c r="C93" i="1"/>
  <c r="G93" i="1" s="1"/>
  <c r="H92" i="1"/>
  <c r="D92" i="1"/>
  <c r="C92" i="1"/>
  <c r="G92" i="1" s="1"/>
  <c r="H91" i="1"/>
  <c r="D91" i="1"/>
  <c r="C91" i="1"/>
  <c r="D90" i="1"/>
  <c r="C90" i="1"/>
  <c r="H90" i="1" s="1"/>
  <c r="D89" i="1"/>
  <c r="C89" i="1"/>
  <c r="G89" i="1" s="1"/>
  <c r="H88" i="1"/>
  <c r="D88" i="1"/>
  <c r="C88" i="1"/>
  <c r="G88" i="1" s="1"/>
  <c r="H87" i="1"/>
  <c r="D87" i="1"/>
  <c r="C87" i="1"/>
  <c r="D86" i="1"/>
  <c r="C86" i="1"/>
  <c r="H86" i="1" s="1"/>
  <c r="D85" i="1"/>
  <c r="C85" i="1"/>
  <c r="G85" i="1" s="1"/>
  <c r="H84" i="1"/>
  <c r="D84" i="1"/>
  <c r="C84" i="1"/>
  <c r="G84" i="1" s="1"/>
  <c r="H83" i="1"/>
  <c r="D83" i="1"/>
  <c r="C83" i="1"/>
  <c r="D82" i="1"/>
  <c r="C82" i="1"/>
  <c r="H82" i="1" s="1"/>
  <c r="D81" i="1"/>
  <c r="C81" i="1"/>
  <c r="G81" i="1" s="1"/>
  <c r="H80" i="1"/>
  <c r="D80" i="1"/>
  <c r="C80" i="1"/>
  <c r="G80" i="1" s="1"/>
  <c r="H79" i="1"/>
  <c r="D79" i="1"/>
  <c r="C79" i="1"/>
  <c r="D78" i="1"/>
  <c r="C78" i="1"/>
  <c r="H78" i="1" s="1"/>
  <c r="D77" i="1"/>
  <c r="C77" i="1"/>
  <c r="G77" i="1" s="1"/>
  <c r="H76" i="1"/>
  <c r="D76" i="1"/>
  <c r="C76" i="1"/>
  <c r="G76" i="1" s="1"/>
  <c r="H75" i="1"/>
  <c r="D75" i="1"/>
  <c r="C75" i="1"/>
  <c r="D74" i="1"/>
  <c r="C74" i="1"/>
  <c r="H74" i="1" s="1"/>
  <c r="D73" i="1"/>
  <c r="C73" i="1"/>
  <c r="G73" i="1" s="1"/>
  <c r="H72" i="1"/>
  <c r="D72" i="1"/>
  <c r="C72" i="1"/>
  <c r="G72" i="1" s="1"/>
  <c r="H71" i="1"/>
  <c r="D71" i="1"/>
  <c r="C71" i="1"/>
  <c r="D70" i="1"/>
  <c r="C70" i="1"/>
  <c r="H70" i="1" s="1"/>
  <c r="D69" i="1"/>
  <c r="C69" i="1"/>
  <c r="G69" i="1" s="1"/>
  <c r="H68" i="1"/>
  <c r="D68" i="1"/>
  <c r="C68" i="1"/>
  <c r="G68" i="1" s="1"/>
  <c r="H67" i="1"/>
  <c r="D67" i="1"/>
  <c r="C67" i="1"/>
  <c r="D66" i="1"/>
  <c r="C66" i="1"/>
  <c r="H66" i="1" s="1"/>
  <c r="D65" i="1"/>
  <c r="C65" i="1"/>
  <c r="G65" i="1" s="1"/>
  <c r="H64" i="1"/>
  <c r="D64" i="1"/>
  <c r="C64" i="1"/>
  <c r="G64" i="1" s="1"/>
  <c r="H63" i="1"/>
  <c r="D63" i="1"/>
  <c r="C63" i="1"/>
  <c r="D62" i="1"/>
  <c r="C62" i="1"/>
  <c r="H62" i="1" s="1"/>
  <c r="D61" i="1"/>
  <c r="C61" i="1"/>
  <c r="G61" i="1" s="1"/>
  <c r="H60" i="1"/>
  <c r="D60" i="1"/>
  <c r="C60" i="1"/>
  <c r="G60" i="1" s="1"/>
  <c r="H59" i="1"/>
  <c r="D59" i="1"/>
  <c r="C59" i="1"/>
  <c r="D58" i="1"/>
  <c r="C58" i="1"/>
  <c r="H58" i="1" s="1"/>
  <c r="D57" i="1"/>
  <c r="C57" i="1"/>
  <c r="G57" i="1" s="1"/>
  <c r="H56" i="1"/>
  <c r="D56" i="1"/>
  <c r="C56" i="1"/>
  <c r="G56" i="1" s="1"/>
  <c r="D55" i="1"/>
  <c r="H55" i="1" s="1"/>
  <c r="C55" i="1"/>
  <c r="D54" i="1"/>
  <c r="C54" i="1"/>
  <c r="G54" i="1" s="1"/>
  <c r="D53" i="1"/>
  <c r="C53" i="1"/>
  <c r="G53" i="1" s="1"/>
  <c r="H52" i="1"/>
  <c r="D52" i="1"/>
  <c r="C52" i="1"/>
  <c r="G52" i="1" s="1"/>
  <c r="D51" i="1"/>
  <c r="H51" i="1" s="1"/>
  <c r="C51" i="1"/>
  <c r="D50" i="1"/>
  <c r="C50" i="1"/>
  <c r="G50" i="1" s="1"/>
  <c r="D49" i="1"/>
  <c r="C49" i="1"/>
  <c r="G49" i="1" s="1"/>
  <c r="H48" i="1"/>
  <c r="D48" i="1"/>
  <c r="C48" i="1"/>
  <c r="G48" i="1" s="1"/>
  <c r="D47" i="1"/>
  <c r="H47" i="1" s="1"/>
  <c r="C47" i="1"/>
  <c r="D46" i="1"/>
  <c r="C46" i="1"/>
  <c r="G46" i="1" s="1"/>
  <c r="D45" i="1"/>
  <c r="C45" i="1"/>
  <c r="G45" i="1" s="1"/>
  <c r="H44" i="1"/>
  <c r="D44" i="1"/>
  <c r="C44" i="1"/>
  <c r="G44" i="1" s="1"/>
  <c r="D43" i="1"/>
  <c r="H43" i="1" s="1"/>
  <c r="C43" i="1"/>
  <c r="D42" i="1"/>
  <c r="C42" i="1"/>
  <c r="G42" i="1" s="1"/>
  <c r="D41" i="1"/>
  <c r="C41" i="1"/>
  <c r="G41" i="1" s="1"/>
  <c r="H40" i="1"/>
  <c r="D40" i="1"/>
  <c r="C40" i="1"/>
  <c r="G40" i="1" s="1"/>
  <c r="D39" i="1"/>
  <c r="H39" i="1" s="1"/>
  <c r="C39" i="1"/>
  <c r="D38" i="1"/>
  <c r="C38" i="1"/>
  <c r="G38" i="1" s="1"/>
  <c r="D37" i="1"/>
  <c r="C37" i="1"/>
  <c r="G37" i="1" s="1"/>
  <c r="H36" i="1"/>
  <c r="D36" i="1"/>
  <c r="C36" i="1"/>
  <c r="G36" i="1" s="1"/>
  <c r="D35" i="1"/>
  <c r="H35" i="1" s="1"/>
  <c r="C35" i="1"/>
  <c r="D34" i="1"/>
  <c r="C34" i="1"/>
  <c r="G34" i="1" s="1"/>
  <c r="D33" i="1"/>
  <c r="C33" i="1"/>
  <c r="G33" i="1" s="1"/>
  <c r="H32" i="1"/>
  <c r="D32" i="1"/>
  <c r="C32" i="1"/>
  <c r="G32" i="1" s="1"/>
  <c r="D31" i="1"/>
  <c r="H31" i="1" s="1"/>
  <c r="C31" i="1"/>
  <c r="D30" i="1"/>
  <c r="C30" i="1"/>
  <c r="G30" i="1" s="1"/>
  <c r="D29" i="1"/>
  <c r="C29" i="1"/>
  <c r="G29" i="1" s="1"/>
  <c r="H28" i="1"/>
  <c r="D28" i="1"/>
  <c r="C28" i="1"/>
  <c r="G28" i="1" s="1"/>
  <c r="D27" i="1"/>
  <c r="H27" i="1" s="1"/>
  <c r="C27" i="1"/>
  <c r="D26" i="1"/>
  <c r="C26" i="1"/>
  <c r="G26" i="1" s="1"/>
  <c r="D25" i="1"/>
  <c r="C25" i="1"/>
  <c r="G25" i="1" s="1"/>
  <c r="H24" i="1"/>
  <c r="D24" i="1"/>
  <c r="C24" i="1"/>
  <c r="G24" i="1" s="1"/>
  <c r="D23" i="1"/>
  <c r="H23" i="1" s="1"/>
  <c r="C23" i="1"/>
  <c r="D22" i="1"/>
  <c r="C22" i="1"/>
  <c r="G22" i="1" s="1"/>
  <c r="D21" i="1"/>
  <c r="C21" i="1"/>
  <c r="G21" i="1" s="1"/>
  <c r="H20" i="1"/>
  <c r="D20" i="1"/>
  <c r="C20" i="1"/>
  <c r="G20" i="1" s="1"/>
  <c r="D19" i="1"/>
  <c r="H19" i="1" s="1"/>
  <c r="C19" i="1"/>
  <c r="D18" i="1"/>
  <c r="G18" i="1" s="1"/>
  <c r="C18" i="1"/>
  <c r="D17" i="1"/>
  <c r="G17" i="1" s="1"/>
  <c r="C17" i="1"/>
  <c r="D16" i="1"/>
  <c r="H16" i="1" s="1"/>
  <c r="C16" i="1"/>
  <c r="D15" i="1"/>
  <c r="G15" i="1" s="1"/>
  <c r="C15" i="1"/>
  <c r="D14" i="1"/>
  <c r="H14" i="1" s="1"/>
  <c r="C14" i="1"/>
  <c r="D13" i="1"/>
  <c r="G13" i="1" s="1"/>
  <c r="C13" i="1"/>
  <c r="D12" i="1"/>
  <c r="G12" i="1" s="1"/>
  <c r="C12" i="1"/>
  <c r="D11" i="1"/>
  <c r="G11" i="1" s="1"/>
  <c r="C11" i="1"/>
  <c r="D10" i="1"/>
  <c r="G10" i="1" s="1"/>
  <c r="C10" i="1"/>
  <c r="D9" i="1"/>
  <c r="H9" i="1" s="1"/>
  <c r="C9" i="1"/>
  <c r="D8" i="1"/>
  <c r="G8" i="1" s="1"/>
  <c r="C8" i="1"/>
  <c r="D7" i="1"/>
  <c r="G7" i="1" s="1"/>
  <c r="C7" i="1"/>
  <c r="D6" i="1"/>
  <c r="G6" i="1" s="1"/>
  <c r="C6" i="1"/>
  <c r="D5" i="1"/>
  <c r="G5" i="1" s="1"/>
  <c r="C5" i="1"/>
  <c r="D4" i="1"/>
  <c r="H4" i="1" s="1"/>
  <c r="C4" i="1"/>
  <c r="D3" i="1"/>
  <c r="H3" i="1" s="1"/>
  <c r="C3" i="1"/>
  <c r="D2" i="1"/>
  <c r="E300" i="9" l="1"/>
  <c r="B300" i="9" s="1"/>
  <c r="F215" i="9"/>
  <c r="B215" i="9" s="1"/>
  <c r="E292" i="9"/>
  <c r="B292" i="9" s="1"/>
  <c r="E288" i="9"/>
  <c r="B288" i="9" s="1"/>
  <c r="F115" i="6"/>
  <c r="E141" i="6"/>
  <c r="I28" i="3" s="1"/>
  <c r="D1408" i="1"/>
  <c r="E293" i="9"/>
  <c r="B293" i="9" s="1"/>
  <c r="E297" i="9"/>
  <c r="B297" i="9" s="1"/>
  <c r="E32" i="9"/>
  <c r="B32" i="9" s="1"/>
  <c r="E299" i="9"/>
  <c r="B299" i="9" s="1"/>
  <c r="D5" i="7"/>
  <c r="H29" i="3" s="1"/>
  <c r="D22" i="7"/>
  <c r="C1437" i="1"/>
  <c r="G1440" i="1"/>
  <c r="H1578" i="1"/>
  <c r="H1577" i="1"/>
  <c r="G1509" i="1"/>
  <c r="D6" i="8"/>
  <c r="E285" i="9"/>
  <c r="B285" i="9" s="1"/>
  <c r="E287" i="9"/>
  <c r="E33" i="9"/>
  <c r="B33" i="9" s="1"/>
  <c r="F217" i="9"/>
  <c r="B217" i="9" s="1"/>
  <c r="E286" i="9"/>
  <c r="B286" i="9" s="1"/>
  <c r="E302" i="9"/>
  <c r="B302" i="9" s="1"/>
  <c r="G4" i="1"/>
  <c r="G9" i="1"/>
  <c r="G14" i="1"/>
  <c r="H6" i="1"/>
  <c r="H8" i="1"/>
  <c r="H11" i="1"/>
  <c r="H13" i="1"/>
  <c r="H15" i="1"/>
  <c r="H26" i="1"/>
  <c r="H30" i="1"/>
  <c r="H34" i="1"/>
  <c r="H38" i="1"/>
  <c r="H42" i="1"/>
  <c r="H46" i="1"/>
  <c r="H50" i="1"/>
  <c r="H54" i="1"/>
  <c r="G3" i="1"/>
  <c r="G16" i="1"/>
  <c r="H5" i="1"/>
  <c r="H7" i="1"/>
  <c r="H10" i="1"/>
  <c r="H12" i="1"/>
  <c r="H17" i="1"/>
  <c r="H18" i="1"/>
  <c r="H22" i="1"/>
  <c r="G19" i="1"/>
  <c r="H21" i="1"/>
  <c r="G23" i="1"/>
  <c r="H25" i="1"/>
  <c r="G27" i="1"/>
  <c r="H29" i="1"/>
  <c r="G31" i="1"/>
  <c r="H33" i="1"/>
  <c r="G35" i="1"/>
  <c r="H37" i="1"/>
  <c r="G39" i="1"/>
  <c r="H41" i="1"/>
  <c r="G43" i="1"/>
  <c r="H45" i="1"/>
  <c r="G47" i="1"/>
  <c r="H49" i="1"/>
  <c r="G51" i="1"/>
  <c r="H53" i="1"/>
  <c r="G55" i="1"/>
  <c r="H57" i="1"/>
  <c r="G59" i="1"/>
  <c r="H61" i="1"/>
  <c r="G63" i="1"/>
  <c r="H65" i="1"/>
  <c r="G67" i="1"/>
  <c r="H69" i="1"/>
  <c r="G71" i="1"/>
  <c r="H73" i="1"/>
  <c r="G75"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G131" i="1"/>
  <c r="G138" i="1"/>
  <c r="G142" i="1"/>
  <c r="G146" i="1"/>
  <c r="G149" i="1"/>
  <c r="G153" i="1"/>
  <c r="G157" i="1"/>
  <c r="G160" i="1"/>
  <c r="G164" i="1"/>
  <c r="G168" i="1"/>
  <c r="G172" i="1"/>
  <c r="G176" i="1"/>
  <c r="G180" i="1"/>
  <c r="G184" i="1"/>
  <c r="G188" i="1"/>
  <c r="G58" i="1"/>
  <c r="G62" i="1"/>
  <c r="G66" i="1"/>
  <c r="G70" i="1"/>
  <c r="G74" i="1"/>
  <c r="G78" i="1"/>
  <c r="G82" i="1"/>
  <c r="G86" i="1"/>
  <c r="G90" i="1"/>
  <c r="G94" i="1"/>
  <c r="G98" i="1"/>
  <c r="G102" i="1"/>
  <c r="G106" i="1"/>
  <c r="G110" i="1"/>
  <c r="G114" i="1"/>
  <c r="G118" i="1"/>
  <c r="G122" i="1"/>
  <c r="G126" i="1"/>
  <c r="G130" i="1"/>
  <c r="G134" i="1"/>
  <c r="G137" i="1"/>
  <c r="G141" i="1"/>
  <c r="G145" i="1"/>
  <c r="G148" i="1"/>
  <c r="G152" i="1"/>
  <c r="G156" i="1"/>
  <c r="G163" i="1"/>
  <c r="G167" i="1"/>
  <c r="G171" i="1"/>
  <c r="G175" i="1"/>
  <c r="G179" i="1"/>
  <c r="G183" i="1"/>
  <c r="G187" i="1"/>
  <c r="H305" i="1"/>
  <c r="H309" i="1"/>
  <c r="H313" i="1"/>
  <c r="H317" i="1"/>
  <c r="H321" i="1"/>
  <c r="H325" i="1"/>
  <c r="H329" i="1"/>
  <c r="H333" i="1"/>
  <c r="H337" i="1"/>
  <c r="H341" i="1"/>
  <c r="H349" i="1"/>
  <c r="H353" i="1"/>
  <c r="H357" i="1"/>
  <c r="H361" i="1"/>
  <c r="H365" i="1"/>
  <c r="H369" i="1"/>
  <c r="H373" i="1"/>
  <c r="H377" i="1"/>
  <c r="H381" i="1"/>
  <c r="H385" i="1"/>
  <c r="H389" i="1"/>
  <c r="H393" i="1"/>
  <c r="H397" i="1"/>
  <c r="G310" i="1"/>
  <c r="G314" i="1"/>
  <c r="G318" i="1"/>
  <c r="G322" i="1"/>
  <c r="G326" i="1"/>
  <c r="G330" i="1"/>
  <c r="G334" i="1"/>
  <c r="G338" i="1"/>
  <c r="G342" i="1"/>
  <c r="G346" i="1"/>
  <c r="G350" i="1"/>
  <c r="G354" i="1"/>
  <c r="G358" i="1"/>
  <c r="G362" i="1"/>
  <c r="G366" i="1"/>
  <c r="G370" i="1"/>
  <c r="G374" i="1"/>
  <c r="G378" i="1"/>
  <c r="G382" i="1"/>
  <c r="G386" i="1"/>
  <c r="G390" i="1"/>
  <c r="G394" i="1"/>
  <c r="G398" i="1"/>
  <c r="G405"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G305"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G401" i="1"/>
  <c r="G404"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620" i="1"/>
  <c r="H624" i="1"/>
  <c r="H628" i="1"/>
  <c r="H632" i="1"/>
  <c r="H644" i="1"/>
  <c r="H648" i="1"/>
  <c r="H652" i="1"/>
  <c r="H656" i="1"/>
  <c r="H660" i="1"/>
  <c r="H664" i="1"/>
  <c r="H668"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21" i="1"/>
  <c r="G625" i="1"/>
  <c r="G637" i="1"/>
  <c r="G641" i="1"/>
  <c r="G645" i="1"/>
  <c r="G649" i="1"/>
  <c r="G653" i="1"/>
  <c r="G657" i="1"/>
  <c r="G661" i="1"/>
  <c r="G665"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618" i="1"/>
  <c r="H622" i="1"/>
  <c r="H626" i="1"/>
  <c r="H638" i="1"/>
  <c r="H642" i="1"/>
  <c r="H646" i="1"/>
  <c r="H650" i="1"/>
  <c r="H654" i="1"/>
  <c r="H658" i="1"/>
  <c r="H662" i="1"/>
  <c r="H666" i="1"/>
  <c r="H670"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813" i="1"/>
  <c r="G814" i="1"/>
  <c r="G815" i="1"/>
  <c r="G816" i="1"/>
  <c r="G817" i="1"/>
  <c r="G818" i="1"/>
  <c r="G819" i="1"/>
  <c r="G820" i="1"/>
  <c r="G821" i="1"/>
  <c r="G822" i="1"/>
  <c r="G823" i="1"/>
  <c r="G824" i="1"/>
  <c r="G825" i="1"/>
  <c r="G826" i="1"/>
  <c r="G827" i="1"/>
  <c r="G828" i="1"/>
  <c r="G829" i="1"/>
  <c r="G911" i="1"/>
  <c r="G912" i="1"/>
  <c r="G913" i="1"/>
  <c r="G914" i="1"/>
  <c r="G915" i="1"/>
  <c r="G916" i="1"/>
  <c r="G917" i="1"/>
  <c r="G918" i="1"/>
  <c r="G919" i="1"/>
  <c r="G920" i="1"/>
  <c r="G921" i="1"/>
  <c r="G922" i="1"/>
  <c r="G923" i="1"/>
  <c r="G924" i="1"/>
  <c r="G1044" i="1"/>
  <c r="H1044" i="1"/>
  <c r="G1052" i="1"/>
  <c r="H1052" i="1"/>
  <c r="G928" i="1"/>
  <c r="G932" i="1"/>
  <c r="G936" i="1"/>
  <c r="G940" i="1"/>
  <c r="G944" i="1"/>
  <c r="G948" i="1"/>
  <c r="G952" i="1"/>
  <c r="G956" i="1"/>
  <c r="G960" i="1"/>
  <c r="H962" i="1"/>
  <c r="G964" i="1"/>
  <c r="H966" i="1"/>
  <c r="G968" i="1"/>
  <c r="H970" i="1"/>
  <c r="G972" i="1"/>
  <c r="H974" i="1"/>
  <c r="G976" i="1"/>
  <c r="H978" i="1"/>
  <c r="G980" i="1"/>
  <c r="H982" i="1"/>
  <c r="G986" i="1"/>
  <c r="G990" i="1"/>
  <c r="G994" i="1"/>
  <c r="G998" i="1"/>
  <c r="G1002" i="1"/>
  <c r="G1006" i="1"/>
  <c r="G1010" i="1"/>
  <c r="G1014" i="1"/>
  <c r="G1018" i="1"/>
  <c r="G1022" i="1"/>
  <c r="H1049"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9" i="1"/>
  <c r="G993" i="1"/>
  <c r="G997" i="1"/>
  <c r="G1001" i="1"/>
  <c r="G1005" i="1"/>
  <c r="G1009" i="1"/>
  <c r="G1013" i="1"/>
  <c r="G1017" i="1"/>
  <c r="G1021" i="1"/>
  <c r="H1045" i="1"/>
  <c r="G1048" i="1"/>
  <c r="H1048" i="1"/>
  <c r="G1043" i="1"/>
  <c r="G1047" i="1"/>
  <c r="G1051" i="1"/>
  <c r="G1055" i="1"/>
  <c r="G1059" i="1"/>
  <c r="G1063" i="1"/>
  <c r="G1067" i="1"/>
  <c r="G1071" i="1"/>
  <c r="G1075" i="1"/>
  <c r="G1079" i="1"/>
  <c r="G1083" i="1"/>
  <c r="G1087" i="1"/>
  <c r="G1091" i="1"/>
  <c r="G1095" i="1"/>
  <c r="G1098" i="1"/>
  <c r="G1102" i="1"/>
  <c r="G1106" i="1"/>
  <c r="G1110" i="1"/>
  <c r="G1114" i="1"/>
  <c r="G1118" i="1"/>
  <c r="G1122" i="1"/>
  <c r="G1126" i="1"/>
  <c r="G1128" i="1"/>
  <c r="G1130" i="1"/>
  <c r="G1132" i="1"/>
  <c r="G1134" i="1"/>
  <c r="G1136" i="1"/>
  <c r="G1138" i="1"/>
  <c r="G1140" i="1"/>
  <c r="G1142" i="1"/>
  <c r="G1144" i="1"/>
  <c r="H1056" i="1"/>
  <c r="H1060" i="1"/>
  <c r="H1064" i="1"/>
  <c r="H1068" i="1"/>
  <c r="H1072" i="1"/>
  <c r="H1076" i="1"/>
  <c r="H1080" i="1"/>
  <c r="H1084" i="1"/>
  <c r="G1045" i="1"/>
  <c r="G1049" i="1"/>
  <c r="G1053" i="1"/>
  <c r="G1057" i="1"/>
  <c r="G1061" i="1"/>
  <c r="G1069" i="1"/>
  <c r="G1073" i="1"/>
  <c r="G1077" i="1"/>
  <c r="G1081" i="1"/>
  <c r="G1085" i="1"/>
  <c r="G1089" i="1"/>
  <c r="G1093" i="1"/>
  <c r="G1100" i="1"/>
  <c r="G1104" i="1"/>
  <c r="G1108" i="1"/>
  <c r="G1112" i="1"/>
  <c r="G1116" i="1"/>
  <c r="G1120" i="1"/>
  <c r="G1124" i="1"/>
  <c r="G1127" i="1"/>
  <c r="G1129" i="1"/>
  <c r="G1131" i="1"/>
  <c r="G1133" i="1"/>
  <c r="G1135" i="1"/>
  <c r="G1137" i="1"/>
  <c r="G1139" i="1"/>
  <c r="G1141" i="1"/>
  <c r="G1143" i="1"/>
  <c r="G1145" i="1"/>
  <c r="H1209" i="1"/>
  <c r="H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G1202" i="1"/>
  <c r="G1203" i="1"/>
  <c r="G1204" i="1"/>
  <c r="G1205" i="1"/>
  <c r="G1206" i="1"/>
  <c r="G1207" i="1"/>
  <c r="G1208" i="1"/>
  <c r="H1211"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437" i="1"/>
  <c r="G1437" i="1"/>
  <c r="H1439" i="1"/>
  <c r="G1439" i="1"/>
  <c r="I1439" i="1" s="1"/>
  <c r="J1439" i="1"/>
  <c r="H1443" i="1"/>
  <c r="G1443" i="1"/>
  <c r="J1443" i="1"/>
  <c r="H1450" i="1"/>
  <c r="G1450" i="1"/>
  <c r="I1450" i="1" s="1"/>
  <c r="J1450" i="1"/>
  <c r="E289" i="4"/>
  <c r="I17" i="3"/>
  <c r="F351" i="4"/>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I1446" i="1"/>
  <c r="H1447" i="1"/>
  <c r="G1447" i="1"/>
  <c r="F7" i="4"/>
  <c r="F124" i="4"/>
  <c r="E408" i="4"/>
  <c r="D403" i="1" s="1"/>
  <c r="F644" i="4"/>
  <c r="H1361" i="1"/>
  <c r="G1363" i="1"/>
  <c r="H1365" i="1"/>
  <c r="G1367" i="1"/>
  <c r="H1369" i="1"/>
  <c r="G1371" i="1"/>
  <c r="H1373" i="1"/>
  <c r="G1375" i="1"/>
  <c r="H1377" i="1"/>
  <c r="G1379" i="1"/>
  <c r="H1381" i="1"/>
  <c r="G1383" i="1"/>
  <c r="H1438" i="1"/>
  <c r="G1438" i="1"/>
  <c r="H1441" i="1"/>
  <c r="G1441" i="1"/>
  <c r="J1441" i="1"/>
  <c r="H1445" i="1"/>
  <c r="G1445" i="1"/>
  <c r="H1448" i="1"/>
  <c r="G1448" i="1"/>
  <c r="J1448" i="1"/>
  <c r="E290" i="4"/>
  <c r="D286" i="1" s="1"/>
  <c r="E412" i="4"/>
  <c r="I16" i="3"/>
  <c r="E420" i="4"/>
  <c r="H1360" i="1"/>
  <c r="G1362" i="1"/>
  <c r="H1364" i="1"/>
  <c r="G1366" i="1"/>
  <c r="H1368" i="1"/>
  <c r="G1370" i="1"/>
  <c r="H1372" i="1"/>
  <c r="G1374" i="1"/>
  <c r="H1376" i="1"/>
  <c r="H1380"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21" i="9"/>
  <c r="E21" i="9" s="1"/>
  <c r="H21" i="9"/>
  <c r="F152" i="4"/>
  <c r="F299" i="4"/>
  <c r="E636" i="4"/>
  <c r="D630" i="1" s="1"/>
  <c r="D7" i="5"/>
  <c r="F12" i="5"/>
  <c r="F45" i="4"/>
  <c r="F65" i="4"/>
  <c r="F91" i="4"/>
  <c r="F125" i="4"/>
  <c r="D139" i="4"/>
  <c r="F153" i="4"/>
  <c r="D163" i="4"/>
  <c r="F197" i="4"/>
  <c r="F300" i="4"/>
  <c r="D344" i="4"/>
  <c r="F352" i="4"/>
  <c r="D396" i="4"/>
  <c r="D350" i="4" s="1"/>
  <c r="D421" i="4"/>
  <c r="D515" i="4"/>
  <c r="F529" i="4"/>
  <c r="D567" i="4"/>
  <c r="F581" i="4"/>
  <c r="F603" i="4"/>
  <c r="H1440" i="1"/>
  <c r="I1440" i="1" s="1"/>
  <c r="H1442" i="1"/>
  <c r="I1442" i="1" s="1"/>
  <c r="H1444" i="1"/>
  <c r="I1444" i="1" s="1"/>
  <c r="H1449" i="1"/>
  <c r="I1449" i="1" s="1"/>
  <c r="D311" i="4"/>
  <c r="D298" i="4" s="1"/>
  <c r="F417" i="4"/>
  <c r="E87" i="5"/>
  <c r="D1065" i="1" s="1"/>
  <c r="G1065" i="1" s="1"/>
  <c r="F88" i="5"/>
  <c r="D118" i="5"/>
  <c r="G307" i="9"/>
  <c r="E307" i="9" s="1"/>
  <c r="B307" i="9" s="1"/>
  <c r="G310" i="9"/>
  <c r="E310" i="9" s="1"/>
  <c r="B310" i="9" s="1"/>
  <c r="F206" i="5"/>
  <c r="D238" i="5"/>
  <c r="F239" i="5"/>
  <c r="J1446" i="1"/>
  <c r="G290" i="9"/>
  <c r="E290" i="9" s="1"/>
  <c r="B290" i="9" s="1"/>
  <c r="F149" i="5"/>
  <c r="J1447" i="1"/>
  <c r="E7" i="5"/>
  <c r="E289" i="9"/>
  <c r="B289" i="9" s="1"/>
  <c r="E176" i="5"/>
  <c r="D190" i="5"/>
  <c r="D176" i="5" s="1"/>
  <c r="F191" i="5"/>
  <c r="F5" i="6"/>
  <c r="G209" i="9"/>
  <c r="E209" i="9" s="1"/>
  <c r="B209" i="9" s="1"/>
  <c r="D245" i="5"/>
  <c r="F10" i="6"/>
  <c r="F36" i="6"/>
  <c r="D114" i="6"/>
  <c r="D141" i="6" s="1"/>
  <c r="F130" i="6"/>
  <c r="H1454" i="1"/>
  <c r="G1454" i="1"/>
  <c r="D38" i="7"/>
  <c r="G1475" i="1"/>
  <c r="H1475" i="1"/>
  <c r="H1493" i="1"/>
  <c r="G1493" i="1"/>
  <c r="H1525" i="1"/>
  <c r="G1525" i="1"/>
  <c r="H1545" i="1"/>
  <c r="G1545" i="1"/>
  <c r="H1565" i="1"/>
  <c r="G1565" i="1"/>
  <c r="G205" i="9"/>
  <c r="E205" i="9" s="1"/>
  <c r="B205" i="9" s="1"/>
  <c r="G1544" i="1"/>
  <c r="H1544" i="1"/>
  <c r="H1533" i="1"/>
  <c r="G1533" i="1"/>
  <c r="H1530" i="1"/>
  <c r="D24" i="8"/>
  <c r="C1499" i="1" s="1"/>
  <c r="H1550" i="1"/>
  <c r="G1550" i="1"/>
  <c r="G1570" i="1"/>
  <c r="H1570" i="1"/>
  <c r="E100" i="9"/>
  <c r="B100" i="9" s="1"/>
  <c r="E104" i="9"/>
  <c r="B104" i="9" s="1"/>
  <c r="B113" i="9"/>
  <c r="B121" i="9"/>
  <c r="B129" i="9"/>
  <c r="B137" i="9"/>
  <c r="L192" i="9"/>
  <c r="F192" i="9" s="1"/>
  <c r="G194" i="9"/>
  <c r="E194" i="9" s="1"/>
  <c r="B194" i="9" s="1"/>
  <c r="G196" i="9"/>
  <c r="E196" i="9" s="1"/>
  <c r="B196" i="9" s="1"/>
  <c r="G198" i="9"/>
  <c r="E198" i="9" s="1"/>
  <c r="B198" i="9" s="1"/>
  <c r="G203" i="9"/>
  <c r="E203" i="9" s="1"/>
  <c r="B203" i="9" s="1"/>
  <c r="G211" i="9"/>
  <c r="E211" i="9" s="1"/>
  <c r="B211" i="9" s="1"/>
  <c r="G1556" i="1"/>
  <c r="H1556" i="1"/>
  <c r="G1480" i="1"/>
  <c r="H1480" i="1"/>
  <c r="H1461" i="1"/>
  <c r="G1461" i="1"/>
  <c r="G1470" i="1"/>
  <c r="H1470" i="1"/>
  <c r="C1481" i="1"/>
  <c r="H1501" i="1"/>
  <c r="G1501" i="1"/>
  <c r="G1519" i="1"/>
  <c r="H1519" i="1"/>
  <c r="G1535" i="1"/>
  <c r="H1535" i="1"/>
  <c r="G1555" i="1"/>
  <c r="H1555" i="1"/>
  <c r="G1576" i="1"/>
  <c r="H1576" i="1"/>
  <c r="B102" i="9"/>
  <c r="B106" i="9"/>
  <c r="B149" i="9"/>
  <c r="B157" i="9"/>
  <c r="G201" i="9"/>
  <c r="E201" i="9" s="1"/>
  <c r="B201" i="9" s="1"/>
  <c r="E22" i="7"/>
  <c r="G1483" i="1"/>
  <c r="H1483" i="1"/>
  <c r="G1511" i="1"/>
  <c r="H1511" i="1"/>
  <c r="D49" i="8"/>
  <c r="G1540" i="1"/>
  <c r="H1540" i="1"/>
  <c r="G1560" i="1"/>
  <c r="H1560" i="1"/>
  <c r="M213" i="9"/>
  <c r="G199" i="9"/>
  <c r="E199" i="9" s="1"/>
  <c r="B19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66" i="9"/>
  <c r="E166" i="9" s="1"/>
  <c r="B166" i="9" s="1"/>
  <c r="H165" i="9"/>
  <c r="L213" i="9"/>
  <c r="F213" i="9" s="1"/>
  <c r="G165" i="9"/>
  <c r="E165" i="9" s="1"/>
  <c r="B165" i="9" s="1"/>
  <c r="G164" i="9"/>
  <c r="E164" i="9" s="1"/>
  <c r="B164" i="9" s="1"/>
  <c r="G163" i="9"/>
  <c r="E163" i="9" s="1"/>
  <c r="B163" i="9" s="1"/>
  <c r="G162" i="9"/>
  <c r="E162" i="9" s="1"/>
  <c r="B162" i="9" s="1"/>
  <c r="G161" i="9"/>
  <c r="E161" i="9" s="1"/>
  <c r="B161" i="9" s="1"/>
  <c r="I10" i="9"/>
  <c r="G193" i="9"/>
  <c r="E193" i="9" s="1"/>
  <c r="B193" i="9" s="1"/>
  <c r="G195" i="9"/>
  <c r="E195" i="9" s="1"/>
  <c r="B195" i="9" s="1"/>
  <c r="G197" i="9"/>
  <c r="E197" i="9" s="1"/>
  <c r="B197" i="9" s="1"/>
  <c r="G207" i="9"/>
  <c r="E207" i="9" s="1"/>
  <c r="B207" i="9" s="1"/>
  <c r="G279" i="9"/>
  <c r="E279" i="9" s="1"/>
  <c r="B279" i="9" s="1"/>
  <c r="G1504" i="1"/>
  <c r="H1504" i="1"/>
  <c r="F247" i="9"/>
  <c r="B247" i="9" s="1"/>
  <c r="F263" i="9"/>
  <c r="B263" i="9" s="1"/>
  <c r="B269" i="9"/>
  <c r="B295" i="9"/>
  <c r="B303" i="9"/>
  <c r="H1573" i="1"/>
  <c r="G1573" i="1"/>
  <c r="G1516" i="1"/>
  <c r="H1516" i="1"/>
  <c r="G1512" i="1"/>
  <c r="H1512" i="1"/>
  <c r="J1463" i="1"/>
  <c r="G1463" i="1"/>
  <c r="I1463" i="1" s="1"/>
  <c r="H1463" i="1"/>
  <c r="F243" i="9"/>
  <c r="B243" i="9" s="1"/>
  <c r="F277" i="9"/>
  <c r="H1569" i="1"/>
  <c r="G1569" i="1"/>
  <c r="G1496" i="1"/>
  <c r="H1496" i="1"/>
  <c r="B213" i="9"/>
  <c r="F255" i="9"/>
  <c r="B255" i="9" s="1"/>
  <c r="F271" i="9"/>
  <c r="B271" i="9" s="1"/>
  <c r="B282" i="9"/>
  <c r="B287" i="9"/>
  <c r="B291" i="9"/>
  <c r="G1579" i="1"/>
  <c r="H1579" i="1"/>
  <c r="H1541" i="1"/>
  <c r="G1541" i="1"/>
  <c r="G1528" i="1"/>
  <c r="H1528" i="1"/>
  <c r="J1460" i="1"/>
  <c r="G1460" i="1"/>
  <c r="H1460" i="1"/>
  <c r="G1572" i="1"/>
  <c r="H1572" i="1"/>
  <c r="G1568" i="1"/>
  <c r="H1568" i="1"/>
  <c r="G1532" i="1"/>
  <c r="H1532" i="1"/>
  <c r="G1500" i="1"/>
  <c r="H1500" i="1"/>
  <c r="G1492" i="1"/>
  <c r="H1492" i="1"/>
  <c r="J1471" i="1"/>
  <c r="G1471" i="1"/>
  <c r="I1471" i="1" s="1"/>
  <c r="H1471" i="1"/>
  <c r="J1465" i="1"/>
  <c r="G1465" i="1"/>
  <c r="H1465" i="1"/>
  <c r="G1564" i="1"/>
  <c r="H1564" i="1"/>
  <c r="G1536" i="1"/>
  <c r="H1536" i="1"/>
  <c r="G1520" i="1"/>
  <c r="H1520" i="1"/>
  <c r="G1488" i="1"/>
  <c r="H1488" i="1"/>
  <c r="I1479" i="1"/>
  <c r="J1476" i="1"/>
  <c r="G1476" i="1"/>
  <c r="H1476" i="1"/>
  <c r="J1473" i="1"/>
  <c r="G1473" i="1"/>
  <c r="I1473" i="1" s="1"/>
  <c r="H1473" i="1"/>
  <c r="J1467" i="1"/>
  <c r="G1467" i="1"/>
  <c r="I1467" i="1" s="1"/>
  <c r="H1467" i="1"/>
  <c r="I1462" i="1"/>
  <c r="I1459" i="1"/>
  <c r="J1456" i="1"/>
  <c r="G1456" i="1"/>
  <c r="I1456" i="1" s="1"/>
  <c r="H1456" i="1"/>
  <c r="G1552" i="1"/>
  <c r="H1552" i="1"/>
  <c r="G1548" i="1"/>
  <c r="H1548" i="1"/>
  <c r="G1508" i="1"/>
  <c r="H1508" i="1"/>
  <c r="G1484" i="1"/>
  <c r="H1484" i="1"/>
  <c r="J1478" i="1"/>
  <c r="G1478" i="1"/>
  <c r="I1478" i="1" s="1"/>
  <c r="H1478" i="1"/>
  <c r="I1464" i="1"/>
  <c r="J1458" i="1"/>
  <c r="G1458" i="1"/>
  <c r="I1458" i="1" s="1"/>
  <c r="H1458" i="1"/>
  <c r="J1452" i="1"/>
  <c r="G1452" i="1"/>
  <c r="H1452" i="1"/>
  <c r="D1435" i="1" l="1"/>
  <c r="C1436" i="1"/>
  <c r="C1453" i="1"/>
  <c r="H30" i="3"/>
  <c r="H22" i="3"/>
  <c r="F176" i="5"/>
  <c r="C1153" i="1"/>
  <c r="D408" i="4"/>
  <c r="F350" i="4"/>
  <c r="C345" i="1"/>
  <c r="F141" i="6"/>
  <c r="H28" i="3"/>
  <c r="C1435" i="1"/>
  <c r="D407" i="4"/>
  <c r="F298" i="4"/>
  <c r="C293" i="1"/>
  <c r="I1452" i="1"/>
  <c r="I1476" i="1"/>
  <c r="I1465" i="1"/>
  <c r="I1460" i="1"/>
  <c r="D1453" i="1"/>
  <c r="I30" i="3"/>
  <c r="G1499" i="1"/>
  <c r="H1499" i="1"/>
  <c r="I20" i="3"/>
  <c r="D985" i="1"/>
  <c r="F515" i="4"/>
  <c r="C509" i="1"/>
  <c r="F344" i="4"/>
  <c r="C339" i="1"/>
  <c r="E635" i="4"/>
  <c r="D629" i="1" s="1"/>
  <c r="D414" i="1"/>
  <c r="E68" i="5"/>
  <c r="E291" i="4"/>
  <c r="D287" i="1" s="1"/>
  <c r="E413" i="4"/>
  <c r="D285" i="1"/>
  <c r="G309" i="9"/>
  <c r="E309" i="9" s="1"/>
  <c r="B309" i="9" s="1"/>
  <c r="F190" i="5"/>
  <c r="C1167" i="1"/>
  <c r="F238" i="5"/>
  <c r="D237" i="5"/>
  <c r="D175" i="5" s="1"/>
  <c r="C1215" i="1"/>
  <c r="F421" i="4"/>
  <c r="D420" i="4"/>
  <c r="C415" i="1"/>
  <c r="F139" i="4"/>
  <c r="C135" i="1"/>
  <c r="I1448" i="1"/>
  <c r="I1447" i="1"/>
  <c r="I1443" i="1"/>
  <c r="F245" i="5"/>
  <c r="C1222" i="1"/>
  <c r="E175" i="5"/>
  <c r="D1152" i="1" s="1"/>
  <c r="I22" i="3"/>
  <c r="D1153" i="1"/>
  <c r="F118" i="5"/>
  <c r="C1096" i="1"/>
  <c r="F311" i="4"/>
  <c r="C306" i="1"/>
  <c r="F567" i="4"/>
  <c r="C561" i="1"/>
  <c r="F396" i="4"/>
  <c r="C391" i="1"/>
  <c r="B21" i="9"/>
  <c r="E639" i="4"/>
  <c r="E414" i="4"/>
  <c r="D409" i="1" s="1"/>
  <c r="D407" i="1"/>
  <c r="I1441" i="1"/>
  <c r="D68" i="5"/>
  <c r="H1065" i="1"/>
  <c r="C1524" i="1"/>
  <c r="D43" i="8"/>
  <c r="H1481" i="1"/>
  <c r="G1481" i="1"/>
  <c r="C1469" i="1"/>
  <c r="H31" i="3"/>
  <c r="F114" i="6"/>
  <c r="H27" i="3"/>
  <c r="C1408" i="1"/>
  <c r="G317" i="9"/>
  <c r="E317" i="9" s="1"/>
  <c r="E5" i="7"/>
  <c r="D42" i="8"/>
  <c r="F163" i="4"/>
  <c r="C159" i="1"/>
  <c r="D6" i="5"/>
  <c r="H20" i="3"/>
  <c r="F7" i="5"/>
  <c r="C985" i="1"/>
  <c r="D151" i="4"/>
  <c r="D528" i="4"/>
  <c r="D6" i="4"/>
  <c r="F175" i="5" l="1"/>
  <c r="C1152" i="1"/>
  <c r="G1469" i="1"/>
  <c r="H1469" i="1"/>
  <c r="H415" i="1"/>
  <c r="G415" i="1"/>
  <c r="H1222" i="1"/>
  <c r="G1222" i="1"/>
  <c r="F420" i="4"/>
  <c r="D635" i="4"/>
  <c r="C414" i="1"/>
  <c r="I21" i="3"/>
  <c r="D1046" i="1"/>
  <c r="F407" i="4"/>
  <c r="C402" i="1"/>
  <c r="H345" i="1"/>
  <c r="G345" i="1"/>
  <c r="F6" i="4"/>
  <c r="H16" i="3"/>
  <c r="D412" i="4"/>
  <c r="C2" i="1"/>
  <c r="C1518" i="1"/>
  <c r="I35" i="3"/>
  <c r="H561" i="1"/>
  <c r="G561" i="1"/>
  <c r="D636" i="4"/>
  <c r="F528" i="4"/>
  <c r="C522" i="1"/>
  <c r="C1517" i="1"/>
  <c r="G313" i="9"/>
  <c r="E313" i="9" s="1"/>
  <c r="B313" i="9" s="1"/>
  <c r="K1450" i="9"/>
  <c r="I34" i="3"/>
  <c r="H19" i="9"/>
  <c r="E19" i="9" s="1"/>
  <c r="B19" i="9" s="1"/>
  <c r="G312" i="9"/>
  <c r="E312" i="9" s="1"/>
  <c r="G1524" i="1"/>
  <c r="H1524" i="1"/>
  <c r="H17" i="3"/>
  <c r="D289" i="4"/>
  <c r="F151" i="4"/>
  <c r="C147" i="1"/>
  <c r="G278" i="9"/>
  <c r="C984" i="1"/>
  <c r="D1436" i="1"/>
  <c r="I29" i="3"/>
  <c r="G315" i="9"/>
  <c r="E315" i="9" s="1"/>
  <c r="H391" i="1"/>
  <c r="G391" i="1"/>
  <c r="H306" i="1"/>
  <c r="G306" i="1"/>
  <c r="G135" i="1"/>
  <c r="H135" i="1"/>
  <c r="H1167" i="1"/>
  <c r="G1167" i="1"/>
  <c r="H509" i="1"/>
  <c r="G509" i="1"/>
  <c r="E6" i="5"/>
  <c r="H1453" i="1"/>
  <c r="G1453" i="1"/>
  <c r="H1435" i="1"/>
  <c r="G1435" i="1"/>
  <c r="H985" i="1"/>
  <c r="G985" i="1"/>
  <c r="G159" i="1"/>
  <c r="H159" i="1"/>
  <c r="E316" i="9"/>
  <c r="B317" i="9"/>
  <c r="H21" i="3"/>
  <c r="F68" i="5"/>
  <c r="C1046" i="1"/>
  <c r="D633" i="1"/>
  <c r="H1215" i="1"/>
  <c r="G1215" i="1"/>
  <c r="E640" i="4"/>
  <c r="E641" i="4" s="1"/>
  <c r="E415" i="4"/>
  <c r="D410" i="1" s="1"/>
  <c r="D408" i="1"/>
  <c r="H293" i="1"/>
  <c r="G293" i="1"/>
  <c r="F408" i="4"/>
  <c r="C403" i="1"/>
  <c r="H1408" i="1"/>
  <c r="G1408" i="1"/>
  <c r="H9" i="3"/>
  <c r="G1096" i="1"/>
  <c r="H1096" i="1"/>
  <c r="F237" i="5"/>
  <c r="H23" i="3"/>
  <c r="C1214" i="1"/>
  <c r="H339" i="1"/>
  <c r="G339" i="1"/>
  <c r="H1153" i="1"/>
  <c r="G1153" i="1"/>
  <c r="D635" i="1" l="1"/>
  <c r="H278" i="9"/>
  <c r="E278" i="9" s="1"/>
  <c r="D984" i="1"/>
  <c r="D413" i="4"/>
  <c r="D291" i="4"/>
  <c r="F289" i="4"/>
  <c r="C285" i="1"/>
  <c r="E311" i="9"/>
  <c r="B312" i="9"/>
  <c r="F636" i="4"/>
  <c r="C630" i="1"/>
  <c r="G1518" i="1"/>
  <c r="H1518" i="1"/>
  <c r="K3" i="9"/>
  <c r="I9" i="3"/>
  <c r="H1436" i="1"/>
  <c r="G1436" i="1"/>
  <c r="G284" i="9"/>
  <c r="E284" i="9" s="1"/>
  <c r="B284" i="9" s="1"/>
  <c r="H1517" i="1"/>
  <c r="G1517" i="1"/>
  <c r="H11" i="3"/>
  <c r="G2" i="1"/>
  <c r="H2" i="1"/>
  <c r="H402" i="1"/>
  <c r="G402" i="1"/>
  <c r="H414" i="1"/>
  <c r="G414" i="1"/>
  <c r="H1214" i="1"/>
  <c r="G1214" i="1"/>
  <c r="H403" i="1"/>
  <c r="G403" i="1"/>
  <c r="H8" i="3"/>
  <c r="H984" i="1"/>
  <c r="G984" i="1"/>
  <c r="G147" i="1"/>
  <c r="H147" i="1"/>
  <c r="H522" i="1"/>
  <c r="G522" i="1"/>
  <c r="D639" i="4"/>
  <c r="D414" i="4"/>
  <c r="F412" i="4"/>
  <c r="C407" i="1"/>
  <c r="F635" i="4"/>
  <c r="C629" i="1"/>
  <c r="H1152" i="1"/>
  <c r="G1152" i="1"/>
  <c r="E642" i="4"/>
  <c r="D634" i="1"/>
  <c r="G1046" i="1"/>
  <c r="H1046" i="1"/>
  <c r="B315" i="9"/>
  <c r="E314" i="9"/>
  <c r="I10" i="3" s="1"/>
  <c r="F6" i="5"/>
  <c r="D290" i="4"/>
  <c r="E277" i="9" l="1"/>
  <c r="I8" i="3" s="1"/>
  <c r="B278" i="9"/>
  <c r="M3" i="9"/>
  <c r="N3" i="9"/>
  <c r="I11" i="3"/>
  <c r="F291" i="4"/>
  <c r="C287" i="1"/>
  <c r="H629" i="1"/>
  <c r="G629" i="1"/>
  <c r="E646" i="4"/>
  <c r="D636" i="1"/>
  <c r="F414" i="4"/>
  <c r="C409" i="1"/>
  <c r="F290" i="4"/>
  <c r="C286" i="1"/>
  <c r="F639" i="4"/>
  <c r="C633" i="1"/>
  <c r="D640" i="4"/>
  <c r="D415" i="4"/>
  <c r="F413" i="4"/>
  <c r="C408" i="1"/>
  <c r="H407" i="1"/>
  <c r="G407" i="1"/>
  <c r="H630" i="1"/>
  <c r="G630" i="1"/>
  <c r="H285" i="1"/>
  <c r="G285" i="1"/>
  <c r="E645" i="4"/>
  <c r="H408" i="1" l="1"/>
  <c r="G408" i="1"/>
  <c r="H633" i="1"/>
  <c r="G633" i="1"/>
  <c r="H286" i="1"/>
  <c r="G286" i="1"/>
  <c r="H287" i="1"/>
  <c r="G287" i="1"/>
  <c r="I18" i="3"/>
  <c r="D639" i="1"/>
  <c r="I19" i="3"/>
  <c r="D640" i="1"/>
  <c r="D642" i="4"/>
  <c r="F640" i="4"/>
  <c r="C634" i="1"/>
  <c r="F415" i="4"/>
  <c r="C410" i="1"/>
  <c r="D641" i="4"/>
  <c r="H409" i="1"/>
  <c r="G409" i="1"/>
  <c r="H634" i="1" l="1"/>
  <c r="G634" i="1"/>
  <c r="F641" i="4"/>
  <c r="D645" i="4"/>
  <c r="C635" i="1"/>
  <c r="G276" i="9"/>
  <c r="E276" i="9" s="1"/>
  <c r="B276" i="9" s="1"/>
  <c r="H410" i="1"/>
  <c r="G410" i="1"/>
  <c r="F642" i="4"/>
  <c r="C636" i="1"/>
  <c r="H18" i="3" l="1"/>
  <c r="F645" i="4"/>
  <c r="C639" i="1"/>
  <c r="H636" i="1"/>
  <c r="G636" i="1"/>
  <c r="H19" i="3"/>
  <c r="F646" i="4"/>
  <c r="C640" i="1"/>
  <c r="H635" i="1"/>
  <c r="G635" i="1"/>
  <c r="H7" i="3"/>
  <c r="J3" i="9" l="1"/>
  <c r="H639" i="1"/>
  <c r="G639" i="1"/>
  <c r="H640" i="1"/>
  <c r="G640" i="1"/>
  <c r="H274" i="9" l="1"/>
  <c r="G274" i="9"/>
  <c r="M272" i="9"/>
  <c r="L272" i="9"/>
  <c r="H18" i="9"/>
  <c r="G18" i="9"/>
  <c r="J6" i="9"/>
  <c r="I11" i="9"/>
  <c r="H17" i="9"/>
  <c r="K6" i="9"/>
  <c r="J11" i="9"/>
  <c r="I17" i="9"/>
  <c r="I5" i="9"/>
  <c r="K11" i="9"/>
  <c r="H16" i="9"/>
  <c r="K8" i="9"/>
  <c r="J13" i="9"/>
  <c r="G17" i="9"/>
  <c r="I7" i="9"/>
  <c r="K13" i="9"/>
  <c r="J7" i="9"/>
  <c r="I12" i="9"/>
  <c r="K7" i="9"/>
  <c r="J12" i="9"/>
  <c r="J17" i="9"/>
  <c r="J9" i="9"/>
  <c r="H15" i="9"/>
  <c r="K9" i="9"/>
  <c r="L15" i="9"/>
  <c r="I8" i="9"/>
  <c r="M15" i="9"/>
  <c r="J8" i="9"/>
  <c r="I13" i="9"/>
  <c r="J5" i="9"/>
  <c r="L16" i="9"/>
  <c r="K5" i="9"/>
  <c r="J10" i="9"/>
  <c r="M16" i="9"/>
  <c r="K10" i="9"/>
  <c r="G16" i="9"/>
  <c r="I9" i="9"/>
  <c r="G15" i="9"/>
  <c r="I6" i="9"/>
  <c r="E6" i="9" s="1"/>
  <c r="B6" i="9" s="1"/>
  <c r="K12" i="9"/>
  <c r="F272" i="9" l="1"/>
  <c r="E274" i="9"/>
  <c r="E16" i="9"/>
  <c r="F16" i="9"/>
  <c r="E18" i="9"/>
  <c r="B18" i="9" s="1"/>
  <c r="E11" i="9"/>
  <c r="B11" i="9" s="1"/>
  <c r="B272" i="9"/>
  <c r="F20" i="9"/>
  <c r="E7" i="9"/>
  <c r="B7" i="9" s="1"/>
  <c r="E15" i="9"/>
  <c r="E8" i="9"/>
  <c r="B8" i="9" s="1"/>
  <c r="E12" i="9"/>
  <c r="B12" i="9" s="1"/>
  <c r="E17" i="9"/>
  <c r="B17" i="9" s="1"/>
  <c r="B274" i="9"/>
  <c r="E20" i="9"/>
  <c r="I7" i="3" s="1"/>
  <c r="E9" i="9"/>
  <c r="B9" i="9" s="1"/>
  <c r="E10" i="9"/>
  <c r="B10" i="9" s="1"/>
  <c r="E13" i="9"/>
  <c r="B13" i="9" s="1"/>
  <c r="F15" i="9"/>
  <c r="E5" i="9"/>
  <c r="B16" i="9" l="1"/>
  <c r="F14" i="9"/>
  <c r="F3" i="9" s="1"/>
  <c r="E4" i="9"/>
  <c r="B5" i="9"/>
  <c r="B15" i="9"/>
  <c r="E1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<sst xmlns="http://schemas.openxmlformats.org/spreadsheetml/2006/main" count="5178" uniqueCount="3448">
  <si>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</si>
  <si>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</si>
  <si>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</si>
  <si>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</si>
  <si>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</si>
  <si>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</si>
  <si>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</si>
  <si>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</si>
  <si>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</si>
  <si>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</si>
  <si>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</si>
  <si>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</si>
  <si>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</si>
  <si>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</si>
  <si>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</si>
  <si>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</si>
  <si>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</si>
  <si>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</si>
  <si>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</si>
  <si>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</si>
  <si>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</si>
  <si>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</si>
  <si>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</si>
  <si>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</si>
  <si>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</si>
  <si>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</si>
  <si>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</si>
  <si>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</si>
  <si>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</si>
  <si>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</si>
  <si>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</si>
  <si>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V.MLAKA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</si>
  <si>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</si>
  <si>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</si>
  <si>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</si>
  <si>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</si>
  <si>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</si>
  <si>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</si>
  <si>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</si>
  <si>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</si>
  <si>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</si>
  <si>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</si>
  <si>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</si>
  <si>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</si>
  <si>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</si>
  <si>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</si>
  <si>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</si>
  <si>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</si>
  <si>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14398 - O.Š. VELIKA MLAKA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</si>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</sst>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1696008.4800000002</v>
      </c>
      <c r="D2" s="10">
        <f>'PR-RAS'!E6</f>
        <v>2007833.9300000004</v>
      </c>
      <c r="E2" s="10">
        <v>0</v>
      </c>
      <c r="F2" s="10">
        <v>0</v>
      </c>
      <c r="G2" s="11">
        <f t="shared" ref="G2:G65" si="0">(B2/1000)*(C2*1+D2*2)</f>
        <v>5711.6763400000009</v>
      </c>
      <c r="H2" s="11">
        <f t="shared" ref="H2:H65" si="1">ABS(C2-ROUND(C2,0))+ABS(D2-ROUND(D2,0))</f>
        <v>0.54999999981373549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1363475.06</v>
      </c>
      <c r="D46" s="2">
        <f>'PR-RAS'!E50</f>
        <v>1670193.8000000003</v>
      </c>
      <c r="E46" s="2">
        <v>0</v>
      </c>
      <c r="F46" s="2">
        <v>0</v>
      </c>
      <c r="G46" s="4">
        <f t="shared" si="0"/>
        <v>211673.81969999999</v>
      </c>
      <c r="H46" s="4">
        <f t="shared" si="1"/>
        <v>0.25999999977648258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1358474.37</v>
      </c>
      <c r="D64" s="2">
        <f>'PR-RAS'!E68</f>
        <v>1664598.4500000002</v>
      </c>
      <c r="E64" s="2">
        <v>0</v>
      </c>
      <c r="F64" s="2">
        <v>0</v>
      </c>
      <c r="G64" s="4">
        <f t="shared" si="0"/>
        <v>295323.29001000006</v>
      </c>
      <c r="H64" s="4">
        <f t="shared" si="1"/>
        <v>0.82000000029802322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1320293.0900000001</v>
      </c>
      <c r="D65" s="2">
        <f>'PR-RAS'!E69</f>
        <v>1624076.6</v>
      </c>
      <c r="E65" s="2">
        <v>0</v>
      </c>
      <c r="F65" s="2">
        <v>0</v>
      </c>
      <c r="G65" s="4">
        <f t="shared" si="0"/>
        <v>292380.56255999999</v>
      </c>
      <c r="H65" s="4">
        <f t="shared" si="1"/>
        <v>0.48999999999068677</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38181.279999999999</v>
      </c>
      <c r="D66" s="2">
        <f>'PR-RAS'!E70</f>
        <v>40521.85</v>
      </c>
      <c r="E66" s="2">
        <v>0</v>
      </c>
      <c r="F66" s="2">
        <v>0</v>
      </c>
      <c r="G66" s="4">
        <f t="shared" ref="G66:G129" si="2">(B66/1000)*(C66*1+D66*2)</f>
        <v>7749.6237000000001</v>
      </c>
      <c r="H66" s="4">
        <f t="shared" ref="H66:H129" si="3">ABS(C66-ROUND(C66,0))+ABS(D66-ROUND(D66,0))</f>
        <v>0.43000000000029104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5000.6899999999996</v>
      </c>
      <c r="D70" s="2">
        <f>'PR-RAS'!E74</f>
        <v>5595.35</v>
      </c>
      <c r="E70" s="2">
        <v>0</v>
      </c>
      <c r="F70" s="2">
        <v>0</v>
      </c>
      <c r="G70" s="4">
        <f t="shared" si="2"/>
        <v>1117.2059100000001</v>
      </c>
      <c r="H70" s="4">
        <f t="shared" si="3"/>
        <v>0.66000000000076398</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5000.6899999999996</v>
      </c>
      <c r="D71" s="2">
        <f>'PR-RAS'!E75</f>
        <v>5595.35</v>
      </c>
      <c r="E71" s="2">
        <v>0</v>
      </c>
      <c r="F71" s="2">
        <v>0</v>
      </c>
      <c r="G71" s="4">
        <f t="shared" si="2"/>
        <v>1133.3973000000001</v>
      </c>
      <c r="H71" s="4">
        <f t="shared" si="3"/>
        <v>0.66000000000076398</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67051.8</v>
      </c>
      <c r="D102" s="2">
        <f>'PR-RAS'!E106</f>
        <v>31747.37</v>
      </c>
      <c r="E102" s="2">
        <v>0</v>
      </c>
      <c r="F102" s="2">
        <v>0</v>
      </c>
      <c r="G102" s="4">
        <f t="shared" si="2"/>
        <v>13185.200540000002</v>
      </c>
      <c r="H102" s="4">
        <f t="shared" si="3"/>
        <v>0.56999999999607098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67051.8</v>
      </c>
      <c r="D108" s="2">
        <f>'PR-RAS'!E112</f>
        <v>31747.37</v>
      </c>
      <c r="E108" s="2">
        <v>0</v>
      </c>
      <c r="F108" s="2">
        <v>0</v>
      </c>
      <c r="G108" s="4">
        <f t="shared" si="2"/>
        <v>13968.479780000001</v>
      </c>
      <c r="H108" s="4">
        <f t="shared" si="3"/>
        <v>0.56999999999607098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67051.8</v>
      </c>
      <c r="D113" s="2">
        <f>'PR-RAS'!E117</f>
        <v>31747.37</v>
      </c>
      <c r="E113" s="2">
        <v>0</v>
      </c>
      <c r="F113" s="2">
        <v>0</v>
      </c>
      <c r="G113" s="4">
        <f t="shared" si="2"/>
        <v>14621.212480000002</v>
      </c>
      <c r="H113" s="4">
        <f t="shared" si="3"/>
        <v>0.56999999999607098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3781.2700000000004</v>
      </c>
      <c r="D120" s="2">
        <f>'PR-RAS'!E124</f>
        <v>4049.59</v>
      </c>
      <c r="E120" s="2">
        <v>0</v>
      </c>
      <c r="F120" s="2">
        <v>0</v>
      </c>
      <c r="G120" s="4">
        <f t="shared" si="2"/>
        <v>1413.7735500000001</v>
      </c>
      <c r="H120" s="4">
        <f t="shared" si="3"/>
        <v>0.68000000000029104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2746.03</v>
      </c>
      <c r="D121" s="2">
        <f>'PR-RAS'!E125</f>
        <v>2766.19</v>
      </c>
      <c r="E121" s="2">
        <v>0</v>
      </c>
      <c r="F121" s="2">
        <v>0</v>
      </c>
      <c r="G121" s="4">
        <f t="shared" si="2"/>
        <v>993.40919999999994</v>
      </c>
      <c r="H121" s="4">
        <f t="shared" si="3"/>
        <v>0.22000000000025466</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2746.03</v>
      </c>
      <c r="D123" s="2">
        <f>'PR-RAS'!E127</f>
        <v>2766.19</v>
      </c>
      <c r="E123" s="2">
        <v>0</v>
      </c>
      <c r="F123" s="2">
        <v>0</v>
      </c>
      <c r="G123" s="4">
        <f t="shared" si="2"/>
        <v>1009.96602</v>
      </c>
      <c r="H123" s="4">
        <f t="shared" si="3"/>
        <v>0.22000000000025466</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1035.24</v>
      </c>
      <c r="D124" s="2">
        <f>'PR-RAS'!E128</f>
        <v>1283.4000000000001</v>
      </c>
      <c r="E124" s="2">
        <v>0</v>
      </c>
      <c r="F124" s="2">
        <v>0</v>
      </c>
      <c r="G124" s="4">
        <f t="shared" si="2"/>
        <v>443.05091999999996</v>
      </c>
      <c r="H124" s="4">
        <f t="shared" si="3"/>
        <v>0.64000000000010004</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1035.24</v>
      </c>
      <c r="D125" s="2">
        <f>'PR-RAS'!E129</f>
        <v>1283.4000000000001</v>
      </c>
      <c r="E125" s="2">
        <v>0</v>
      </c>
      <c r="F125" s="2">
        <v>0</v>
      </c>
      <c r="G125" s="4">
        <f t="shared" si="2"/>
        <v>446.65296000000001</v>
      </c>
      <c r="H125" s="4">
        <f t="shared" si="3"/>
        <v>0.64000000000010004</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261700.35</v>
      </c>
      <c r="D129" s="2">
        <f>'PR-RAS'!E133</f>
        <v>301843.17</v>
      </c>
      <c r="E129" s="2">
        <v>0</v>
      </c>
      <c r="F129" s="2">
        <v>0</v>
      </c>
      <c r="G129" s="4">
        <f t="shared" si="2"/>
        <v>110769.49631999999</v>
      </c>
      <c r="H129" s="4">
        <f t="shared" si="3"/>
        <v>0.51999999998952262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261700.35</v>
      </c>
      <c r="D130" s="2">
        <f>'PR-RAS'!E134</f>
        <v>301843.17</v>
      </c>
      <c r="E130" s="2">
        <v>0</v>
      </c>
      <c r="F130" s="2">
        <v>0</v>
      </c>
      <c r="G130" s="4">
        <f t="shared" ref="G130:G193" si="4">(B130/1000)*(C130*1+D130*2)</f>
        <v>111634.88300999999</v>
      </c>
      <c r="H130" s="4">
        <f t="shared" ref="H130:H193" si="5">ABS(C130-ROUND(C130,0))+ABS(D130-ROUND(D130,0))</f>
        <v>0.51999999998952262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225763.87</v>
      </c>
      <c r="D131" s="2">
        <f>'PR-RAS'!E135</f>
        <v>265359.46999999997</v>
      </c>
      <c r="E131" s="2">
        <v>0</v>
      </c>
      <c r="F131" s="2">
        <v>0</v>
      </c>
      <c r="G131" s="4">
        <f t="shared" si="4"/>
        <v>98342.765299999999</v>
      </c>
      <c r="H131" s="4">
        <f t="shared" si="5"/>
        <v>0.59999999997671694</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35936.480000000003</v>
      </c>
      <c r="D132" s="2">
        <f>'PR-RAS'!E136</f>
        <v>36483.699999999997</v>
      </c>
      <c r="E132" s="2">
        <v>0</v>
      </c>
      <c r="F132" s="2">
        <v>0</v>
      </c>
      <c r="G132" s="4">
        <f t="shared" si="4"/>
        <v>14266.408280000001</v>
      </c>
      <c r="H132" s="4">
        <f t="shared" si="5"/>
        <v>0.7800000000061118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1665113.7500000002</v>
      </c>
      <c r="D147" s="2">
        <f>'PR-RAS'!E151</f>
        <v>1929151.42</v>
      </c>
      <c r="E147" s="2">
        <v>0</v>
      </c>
      <c r="F147" s="2">
        <v>0</v>
      </c>
      <c r="G147" s="4">
        <f t="shared" si="4"/>
        <v>806418.82213999995</v>
      </c>
      <c r="H147" s="4">
        <f t="shared" si="5"/>
        <v>0.66999999969266355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1340618.3</v>
      </c>
      <c r="D148" s="2">
        <f>'PR-RAS'!E152</f>
        <v>1505572.31</v>
      </c>
      <c r="E148" s="2">
        <v>0</v>
      </c>
      <c r="F148" s="2">
        <v>0</v>
      </c>
      <c r="G148" s="4">
        <f t="shared" si="4"/>
        <v>639709.14923999994</v>
      </c>
      <c r="H148" s="4">
        <f t="shared" si="5"/>
        <v>0.61000000010244548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1113640.1000000001</v>
      </c>
      <c r="D149" s="2">
        <f>'PR-RAS'!E153</f>
        <v>1245311.98</v>
      </c>
      <c r="E149" s="2">
        <v>0</v>
      </c>
      <c r="F149" s="2">
        <v>0</v>
      </c>
      <c r="G149" s="4">
        <f t="shared" si="4"/>
        <v>533431.08088000002</v>
      </c>
      <c r="H149" s="4">
        <f t="shared" si="5"/>
        <v>0.12000000011175871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1113640.1000000001</v>
      </c>
      <c r="D150" s="2">
        <f>'PR-RAS'!E154</f>
        <v>1245311.98</v>
      </c>
      <c r="E150" s="2">
        <v>0</v>
      </c>
      <c r="F150" s="2">
        <v>0</v>
      </c>
      <c r="G150" s="4">
        <f t="shared" si="4"/>
        <v>537035.34493999998</v>
      </c>
      <c r="H150" s="4">
        <f t="shared" si="5"/>
        <v>0.12000000011175871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43273.55</v>
      </c>
      <c r="D154" s="2">
        <f>'PR-RAS'!E158</f>
        <v>66178.289999999994</v>
      </c>
      <c r="E154" s="2">
        <v>0</v>
      </c>
      <c r="F154" s="2">
        <v>0</v>
      </c>
      <c r="G154" s="4">
        <f t="shared" si="4"/>
        <v>26871.409889999999</v>
      </c>
      <c r="H154" s="4">
        <f t="shared" si="5"/>
        <v>0.73999999999068677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183704.65</v>
      </c>
      <c r="D155" s="2">
        <f>'PR-RAS'!E159</f>
        <v>194082.04</v>
      </c>
      <c r="E155" s="2">
        <v>0</v>
      </c>
      <c r="F155" s="2">
        <v>0</v>
      </c>
      <c r="G155" s="4">
        <f t="shared" si="4"/>
        <v>88067.784419999996</v>
      </c>
      <c r="H155" s="4">
        <f t="shared" si="5"/>
        <v>0.39000000001396984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183654.54</v>
      </c>
      <c r="D157" s="2">
        <f>'PR-RAS'!E161</f>
        <v>194057.64</v>
      </c>
      <c r="E157" s="2">
        <v>0</v>
      </c>
      <c r="F157" s="2">
        <v>0</v>
      </c>
      <c r="G157" s="4">
        <f t="shared" si="4"/>
        <v>89196.091920000006</v>
      </c>
      <c r="H157" s="4">
        <f t="shared" si="5"/>
        <v>0.81999999997788109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50.11</v>
      </c>
      <c r="D158" s="2">
        <f>'PR-RAS'!E162</f>
        <v>24.4</v>
      </c>
      <c r="E158" s="2">
        <v>0</v>
      </c>
      <c r="F158" s="2">
        <v>0</v>
      </c>
      <c r="G158" s="4">
        <f t="shared" si="4"/>
        <v>15.52887</v>
      </c>
      <c r="H158" s="4">
        <f t="shared" si="5"/>
        <v>0.50999999999999801</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280140.56000000006</v>
      </c>
      <c r="D159" s="2">
        <f>'PR-RAS'!E163</f>
        <v>377787.75000000006</v>
      </c>
      <c r="E159" s="2">
        <v>0</v>
      </c>
      <c r="F159" s="2">
        <v>0</v>
      </c>
      <c r="G159" s="4">
        <f t="shared" si="4"/>
        <v>163643.13748000003</v>
      </c>
      <c r="H159" s="4">
        <f t="shared" si="5"/>
        <v>0.68999999988591298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41110</v>
      </c>
      <c r="D160" s="2">
        <f>'PR-RAS'!E164</f>
        <v>44316.81</v>
      </c>
      <c r="E160" s="2">
        <v>0</v>
      </c>
      <c r="F160" s="2">
        <v>0</v>
      </c>
      <c r="G160" s="4">
        <f t="shared" si="4"/>
        <v>20629.23558</v>
      </c>
      <c r="H160" s="4">
        <f t="shared" si="5"/>
        <v>0.19000000000232831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5932.44</v>
      </c>
      <c r="D161" s="2">
        <f>'PR-RAS'!E165</f>
        <v>5386.53</v>
      </c>
      <c r="E161" s="2">
        <v>0</v>
      </c>
      <c r="F161" s="2">
        <v>0</v>
      </c>
      <c r="G161" s="4">
        <f t="shared" si="4"/>
        <v>2672.88</v>
      </c>
      <c r="H161" s="4">
        <f t="shared" si="5"/>
        <v>0.90999999999985448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33557.74</v>
      </c>
      <c r="D162" s="2">
        <f>'PR-RAS'!E166</f>
        <v>36379.82</v>
      </c>
      <c r="E162" s="2">
        <v>0</v>
      </c>
      <c r="F162" s="2">
        <v>0</v>
      </c>
      <c r="G162" s="4">
        <f t="shared" si="4"/>
        <v>17117.098180000001</v>
      </c>
      <c r="H162" s="4">
        <f t="shared" si="5"/>
        <v>0.44000000000232831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874.98</v>
      </c>
      <c r="D163" s="2">
        <f>'PR-RAS'!E167</f>
        <v>1263</v>
      </c>
      <c r="E163" s="2">
        <v>0</v>
      </c>
      <c r="F163" s="2">
        <v>0</v>
      </c>
      <c r="G163" s="4">
        <f t="shared" si="4"/>
        <v>550.95875999999998</v>
      </c>
      <c r="H163" s="4">
        <f t="shared" si="5"/>
        <v>1.999999999998181E-2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744.84</v>
      </c>
      <c r="D164" s="2">
        <f>'PR-RAS'!E168</f>
        <v>1287.46</v>
      </c>
      <c r="E164" s="2">
        <v>0</v>
      </c>
      <c r="F164" s="2">
        <v>0</v>
      </c>
      <c r="G164" s="4">
        <f t="shared" si="4"/>
        <v>541.12088000000006</v>
      </c>
      <c r="H164" s="4">
        <f t="shared" si="5"/>
        <v>0.62000000000000455</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152400.93000000002</v>
      </c>
      <c r="D165" s="2">
        <f>'PR-RAS'!E169</f>
        <v>226618.12000000002</v>
      </c>
      <c r="E165" s="2">
        <v>0</v>
      </c>
      <c r="F165" s="2">
        <v>0</v>
      </c>
      <c r="G165" s="4">
        <f t="shared" si="4"/>
        <v>99324.495880000017</v>
      </c>
      <c r="H165" s="4">
        <f t="shared" si="5"/>
        <v>0.19000000000232831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16925.72</v>
      </c>
      <c r="D166" s="2">
        <f>'PR-RAS'!E170</f>
        <v>20221.189999999999</v>
      </c>
      <c r="E166" s="2">
        <v>0</v>
      </c>
      <c r="F166" s="2">
        <v>0</v>
      </c>
      <c r="G166" s="4">
        <f t="shared" si="4"/>
        <v>9465.7365000000009</v>
      </c>
      <c r="H166" s="4">
        <f t="shared" si="5"/>
        <v>0.46999999999752617</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73499.03</v>
      </c>
      <c r="D167" s="2">
        <f>'PR-RAS'!E171</f>
        <v>157157.75</v>
      </c>
      <c r="E167" s="2">
        <v>0</v>
      </c>
      <c r="F167" s="2">
        <v>0</v>
      </c>
      <c r="G167" s="4">
        <f t="shared" si="4"/>
        <v>64377.211980000007</v>
      </c>
      <c r="H167" s="4">
        <f t="shared" si="5"/>
        <v>0.27999999999883585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55208.26</v>
      </c>
      <c r="D168" s="2">
        <f>'PR-RAS'!E172</f>
        <v>41936.449999999997</v>
      </c>
      <c r="E168" s="2">
        <v>0</v>
      </c>
      <c r="F168" s="2">
        <v>0</v>
      </c>
      <c r="G168" s="4">
        <f t="shared" si="4"/>
        <v>23226.553720000004</v>
      </c>
      <c r="H168" s="4">
        <f t="shared" si="5"/>
        <v>0.70999999999912689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979.19</v>
      </c>
      <c r="D169" s="2">
        <f>'PR-RAS'!E173</f>
        <v>3732.62</v>
      </c>
      <c r="E169" s="2">
        <v>0</v>
      </c>
      <c r="F169" s="2">
        <v>0</v>
      </c>
      <c r="G169" s="4">
        <f t="shared" si="4"/>
        <v>1418.6642400000001</v>
      </c>
      <c r="H169" s="4">
        <f t="shared" si="5"/>
        <v>0.57000000000016371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5620.17</v>
      </c>
      <c r="D170" s="2">
        <f>'PR-RAS'!E174</f>
        <v>2949.22</v>
      </c>
      <c r="E170" s="2">
        <v>0</v>
      </c>
      <c r="F170" s="2">
        <v>0</v>
      </c>
      <c r="G170" s="4">
        <f t="shared" si="4"/>
        <v>1946.6450900000002</v>
      </c>
      <c r="H170" s="4">
        <f t="shared" si="5"/>
        <v>0.38999999999987267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168.56</v>
      </c>
      <c r="D172" s="2">
        <f>'PR-RAS'!E176</f>
        <v>620.89</v>
      </c>
      <c r="E172" s="2">
        <v>0</v>
      </c>
      <c r="F172" s="2">
        <v>0</v>
      </c>
      <c r="G172" s="4">
        <f t="shared" si="4"/>
        <v>241.16813999999999</v>
      </c>
      <c r="H172" s="4">
        <f t="shared" si="5"/>
        <v>0.55000000000001137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75653</v>
      </c>
      <c r="D173" s="2">
        <f>'PR-RAS'!E177</f>
        <v>96598.819999999992</v>
      </c>
      <c r="E173" s="2">
        <v>0</v>
      </c>
      <c r="F173" s="2">
        <v>0</v>
      </c>
      <c r="G173" s="4">
        <f t="shared" si="4"/>
        <v>46242.310079999996</v>
      </c>
      <c r="H173" s="4">
        <f t="shared" si="5"/>
        <v>0.180000000007567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42859.29</v>
      </c>
      <c r="D174" s="2">
        <f>'PR-RAS'!E178</f>
        <v>52926.01</v>
      </c>
      <c r="E174" s="2">
        <v>0</v>
      </c>
      <c r="F174" s="2">
        <v>0</v>
      </c>
      <c r="G174" s="4">
        <f t="shared" si="4"/>
        <v>25727.056629999999</v>
      </c>
      <c r="H174" s="4">
        <f t="shared" si="5"/>
        <v>0.30000000000291038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9252.32</v>
      </c>
      <c r="D175" s="2">
        <f>'PR-RAS'!E179</f>
        <v>13641.14</v>
      </c>
      <c r="E175" s="2">
        <v>0</v>
      </c>
      <c r="F175" s="2">
        <v>0</v>
      </c>
      <c r="G175" s="4">
        <f t="shared" si="4"/>
        <v>6357.0203999999994</v>
      </c>
      <c r="H175" s="4">
        <f t="shared" si="5"/>
        <v>0.45999999999912689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650.54</v>
      </c>
      <c r="E176" s="2">
        <v>0</v>
      </c>
      <c r="F176" s="2">
        <v>0</v>
      </c>
      <c r="G176" s="4">
        <f t="shared" si="4"/>
        <v>227.68899999999996</v>
      </c>
      <c r="H176" s="4">
        <f t="shared" si="5"/>
        <v>0.46000000000003638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9137.02</v>
      </c>
      <c r="D177" s="2">
        <f>'PR-RAS'!E181</f>
        <v>14458.53</v>
      </c>
      <c r="E177" s="2">
        <v>0</v>
      </c>
      <c r="F177" s="2">
        <v>0</v>
      </c>
      <c r="G177" s="4">
        <f t="shared" si="4"/>
        <v>6697.5180799999998</v>
      </c>
      <c r="H177" s="4">
        <f t="shared" si="5"/>
        <v>0.48999999999978172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1758.42</v>
      </c>
      <c r="D178" s="2">
        <f>'PR-RAS'!E182</f>
        <v>1893.91</v>
      </c>
      <c r="E178" s="2">
        <v>0</v>
      </c>
      <c r="F178" s="2">
        <v>0</v>
      </c>
      <c r="G178" s="4">
        <f t="shared" si="4"/>
        <v>981.68447999999989</v>
      </c>
      <c r="H178" s="4">
        <f t="shared" si="5"/>
        <v>0.50999999999999091</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4844.05</v>
      </c>
      <c r="D179" s="2">
        <f>'PR-RAS'!E183</f>
        <v>2638.87</v>
      </c>
      <c r="E179" s="2">
        <v>0</v>
      </c>
      <c r="F179" s="2">
        <v>0</v>
      </c>
      <c r="G179" s="4">
        <f t="shared" si="4"/>
        <v>1801.6786200000001</v>
      </c>
      <c r="H179" s="4">
        <f t="shared" si="5"/>
        <v>0.18000000000029104</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2703.23</v>
      </c>
      <c r="D180" s="2">
        <f>'PR-RAS'!E184</f>
        <v>2533.66</v>
      </c>
      <c r="E180" s="2">
        <v>0</v>
      </c>
      <c r="F180" s="2">
        <v>0</v>
      </c>
      <c r="G180" s="4">
        <f t="shared" si="4"/>
        <v>1390.9284499999999</v>
      </c>
      <c r="H180" s="4">
        <f t="shared" si="5"/>
        <v>0.57000000000016371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3613</v>
      </c>
      <c r="D181" s="2">
        <f>'PR-RAS'!E185</f>
        <v>3474.46</v>
      </c>
      <c r="E181" s="2">
        <v>0</v>
      </c>
      <c r="F181" s="2">
        <v>0</v>
      </c>
      <c r="G181" s="4">
        <f t="shared" si="4"/>
        <v>1901.1455999999998</v>
      </c>
      <c r="H181" s="4">
        <f t="shared" si="5"/>
        <v>0.46000000000003638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1485.67</v>
      </c>
      <c r="D182" s="2">
        <f>'PR-RAS'!E186</f>
        <v>4381.7</v>
      </c>
      <c r="E182" s="2">
        <v>0</v>
      </c>
      <c r="F182" s="2">
        <v>0</v>
      </c>
      <c r="G182" s="4">
        <f t="shared" si="4"/>
        <v>1855.0816699999998</v>
      </c>
      <c r="H182" s="4">
        <f t="shared" si="5"/>
        <v>0.63000000000010914</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10976.630000000001</v>
      </c>
      <c r="D184" s="2">
        <f>'PR-RAS'!E188</f>
        <v>10254</v>
      </c>
      <c r="E184" s="2">
        <v>0</v>
      </c>
      <c r="F184" s="2">
        <v>0</v>
      </c>
      <c r="G184" s="4">
        <f t="shared" si="4"/>
        <v>5761.6872899999998</v>
      </c>
      <c r="H184" s="4">
        <f t="shared" si="5"/>
        <v>0.36999999999898137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3590.77</v>
      </c>
      <c r="D186" s="2">
        <f>'PR-RAS'!E190</f>
        <v>2725.4</v>
      </c>
      <c r="E186" s="2">
        <v>0</v>
      </c>
      <c r="F186" s="2">
        <v>0</v>
      </c>
      <c r="G186" s="4">
        <f t="shared" si="4"/>
        <v>1672.6904499999998</v>
      </c>
      <c r="H186" s="4">
        <f t="shared" si="5"/>
        <v>0.63000000000010914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669.78</v>
      </c>
      <c r="D187" s="2">
        <f>'PR-RAS'!E191</f>
        <v>1102.46</v>
      </c>
      <c r="E187" s="2">
        <v>0</v>
      </c>
      <c r="F187" s="2">
        <v>0</v>
      </c>
      <c r="G187" s="4">
        <f t="shared" si="4"/>
        <v>534.69419999999991</v>
      </c>
      <c r="H187" s="4">
        <f t="shared" si="5"/>
        <v>0.68000000000006366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179.18</v>
      </c>
      <c r="D188" s="2">
        <f>'PR-RAS'!E192</f>
        <v>287.85000000000002</v>
      </c>
      <c r="E188" s="2">
        <v>0</v>
      </c>
      <c r="F188" s="2">
        <v>0</v>
      </c>
      <c r="G188" s="4">
        <f t="shared" si="4"/>
        <v>141.16256000000001</v>
      </c>
      <c r="H188" s="4">
        <f t="shared" si="5"/>
        <v>0.32999999999998408</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2216.4699999999998</v>
      </c>
      <c r="D189" s="2">
        <f>'PR-RAS'!E193</f>
        <v>3329</v>
      </c>
      <c r="E189" s="2">
        <v>0</v>
      </c>
      <c r="F189" s="2">
        <v>0</v>
      </c>
      <c r="G189" s="4">
        <f t="shared" si="4"/>
        <v>1668.4003599999999</v>
      </c>
      <c r="H189" s="4">
        <f t="shared" si="5"/>
        <v>0.46999999999979991</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1577.9</v>
      </c>
      <c r="D190" s="2">
        <f>'PR-RAS'!E194</f>
        <v>620.91</v>
      </c>
      <c r="E190" s="2">
        <v>0</v>
      </c>
      <c r="F190" s="2">
        <v>0</v>
      </c>
      <c r="G190" s="4">
        <f t="shared" si="4"/>
        <v>532.92708000000005</v>
      </c>
      <c r="H190" s="4">
        <f t="shared" si="5"/>
        <v>0.18999999999994088</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2742.53</v>
      </c>
      <c r="D191" s="2">
        <f>'PR-RAS'!E195</f>
        <v>2188.38</v>
      </c>
      <c r="E191" s="2">
        <v>0</v>
      </c>
      <c r="F191" s="2">
        <v>0</v>
      </c>
      <c r="G191" s="4">
        <f t="shared" si="4"/>
        <v>1352.6651000000002</v>
      </c>
      <c r="H191" s="4">
        <f t="shared" si="5"/>
        <v>0.84999999999990905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1168.57</v>
      </c>
      <c r="D192" s="2">
        <f>'PR-RAS'!E196</f>
        <v>720.17</v>
      </c>
      <c r="E192" s="2">
        <v>0</v>
      </c>
      <c r="F192" s="2">
        <v>0</v>
      </c>
      <c r="G192" s="4">
        <f t="shared" si="4"/>
        <v>498.30180999999999</v>
      </c>
      <c r="H192" s="4">
        <f t="shared" si="5"/>
        <v>0.60000000000002274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1168.57</v>
      </c>
      <c r="D206" s="2">
        <f>'PR-RAS'!E210</f>
        <v>720.17</v>
      </c>
      <c r="E206" s="2">
        <v>0</v>
      </c>
      <c r="F206" s="2">
        <v>0</v>
      </c>
      <c r="G206" s="4">
        <f t="shared" si="6"/>
        <v>534.82654999999988</v>
      </c>
      <c r="H206" s="4">
        <f t="shared" si="7"/>
        <v>0.60000000000002274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7.61</v>
      </c>
      <c r="D207" s="2">
        <f>'PR-RAS'!E211</f>
        <v>0</v>
      </c>
      <c r="E207" s="2">
        <v>0</v>
      </c>
      <c r="F207" s="2">
        <v>0</v>
      </c>
      <c r="G207" s="4">
        <f t="shared" si="6"/>
        <v>1.5676600000000001</v>
      </c>
      <c r="H207" s="4">
        <f t="shared" si="7"/>
        <v>0.38999999999999968</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1160.96</v>
      </c>
      <c r="D209" s="2">
        <f>'PR-RAS'!E213</f>
        <v>720.17</v>
      </c>
      <c r="E209" s="2">
        <v>0</v>
      </c>
      <c r="F209" s="2">
        <v>0</v>
      </c>
      <c r="G209" s="4">
        <f t="shared" si="6"/>
        <v>541.07040000000006</v>
      </c>
      <c r="H209" s="4">
        <f t="shared" si="7"/>
        <v>0.20999999999992269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43186.32</v>
      </c>
      <c r="D248" s="2">
        <f>'PR-RAS'!E252</f>
        <v>43705.7</v>
      </c>
      <c r="E248" s="2">
        <v>0</v>
      </c>
      <c r="F248" s="2">
        <v>0</v>
      </c>
      <c r="G248" s="4">
        <f t="shared" si="6"/>
        <v>32257.636839999999</v>
      </c>
      <c r="H248" s="4">
        <f t="shared" si="7"/>
        <v>0.62000000000261934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43186.32</v>
      </c>
      <c r="D255" s="2">
        <f>'PR-RAS'!E259</f>
        <v>43705.7</v>
      </c>
      <c r="E255" s="2">
        <v>0</v>
      </c>
      <c r="F255" s="2">
        <v>0</v>
      </c>
      <c r="G255" s="4">
        <f t="shared" si="6"/>
        <v>33171.820879999999</v>
      </c>
      <c r="H255" s="4">
        <f t="shared" si="7"/>
        <v>0.62000000000261934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43186.32</v>
      </c>
      <c r="D257" s="2">
        <f>'PR-RAS'!E261</f>
        <v>43705.7</v>
      </c>
      <c r="E257" s="2">
        <v>0</v>
      </c>
      <c r="F257" s="2">
        <v>0</v>
      </c>
      <c r="G257" s="4">
        <f t="shared" si="6"/>
        <v>33433.016320000002</v>
      </c>
      <c r="H257" s="4">
        <f t="shared" si="7"/>
        <v>0.62000000000261934</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1365.49</v>
      </c>
      <c r="E259" s="2">
        <v>0</v>
      </c>
      <c r="F259" s="2">
        <v>0</v>
      </c>
      <c r="G259" s="4">
        <f t="shared" si="8"/>
        <v>704.59284000000002</v>
      </c>
      <c r="H259" s="4">
        <f t="shared" si="9"/>
        <v>0.49000000000000909</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1365.49</v>
      </c>
      <c r="E260" s="2">
        <v>0</v>
      </c>
      <c r="F260" s="2">
        <v>0</v>
      </c>
      <c r="G260" s="4">
        <f t="shared" si="8"/>
        <v>707.32382000000007</v>
      </c>
      <c r="H260" s="4">
        <f t="shared" si="9"/>
        <v>0.49000000000000909</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1365.49</v>
      </c>
      <c r="E262" s="2">
        <v>0</v>
      </c>
      <c r="F262" s="2">
        <v>0</v>
      </c>
      <c r="G262" s="4">
        <f t="shared" si="8"/>
        <v>712.78578000000005</v>
      </c>
      <c r="H262" s="4">
        <f t="shared" si="9"/>
        <v>0.49000000000000909</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1665113.7500000002</v>
      </c>
      <c r="D285" s="2">
        <f>'PR-RAS'!E289</f>
        <v>1929151.42</v>
      </c>
      <c r="E285" s="2">
        <v>0</v>
      </c>
      <c r="F285" s="2">
        <v>0</v>
      </c>
      <c r="G285" s="4">
        <f t="shared" si="8"/>
        <v>1568650.3115599998</v>
      </c>
      <c r="H285" s="4">
        <f t="shared" si="9"/>
        <v>0.66999999969266355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30894.729999999981</v>
      </c>
      <c r="D286" s="2">
        <f>'PR-RAS'!E290</f>
        <v>78682.510000000475</v>
      </c>
      <c r="E286" s="2">
        <v>0</v>
      </c>
      <c r="F286" s="2">
        <v>0</v>
      </c>
      <c r="G286" s="4">
        <f t="shared" si="8"/>
        <v>53654.02875000026</v>
      </c>
      <c r="H286" s="4">
        <f t="shared" si="9"/>
        <v>0.75999999954365194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208350.64</v>
      </c>
      <c r="D288" s="2">
        <f>'PR-RAS'!E292</f>
        <v>239245.37</v>
      </c>
      <c r="E288" s="2">
        <v>0</v>
      </c>
      <c r="F288" s="2">
        <v>0</v>
      </c>
      <c r="G288" s="4">
        <f t="shared" si="8"/>
        <v>197123.47605999999</v>
      </c>
      <c r="H288" s="4">
        <f t="shared" si="9"/>
        <v>0.72999999998137355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7214.7</v>
      </c>
      <c r="D290" s="2">
        <f>'PR-RAS'!E294</f>
        <v>6542.42</v>
      </c>
      <c r="E290" s="2">
        <v>0</v>
      </c>
      <c r="F290" s="2">
        <v>0</v>
      </c>
      <c r="G290" s="4">
        <f t="shared" si="8"/>
        <v>5866.5670599999994</v>
      </c>
      <c r="H290" s="4">
        <f t="shared" si="9"/>
        <v>0.72000000000025466</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887.52</v>
      </c>
      <c r="D291" s="2">
        <f>'PR-RAS'!E295</f>
        <v>491.36</v>
      </c>
      <c r="E291" s="2">
        <v>0</v>
      </c>
      <c r="F291" s="2">
        <v>0</v>
      </c>
      <c r="G291" s="4">
        <f t="shared" si="8"/>
        <v>542.36959999999999</v>
      </c>
      <c r="H291" s="4">
        <f t="shared" si="9"/>
        <v>0.84000000000003183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63303.880000000005</v>
      </c>
      <c r="D345" s="2">
        <f>'PR-RAS'!E350</f>
        <v>77309.179999999993</v>
      </c>
      <c r="E345" s="2">
        <v>0</v>
      </c>
      <c r="F345" s="2">
        <v>0</v>
      </c>
      <c r="G345" s="4">
        <f t="shared" si="10"/>
        <v>74965.250559999986</v>
      </c>
      <c r="H345" s="4">
        <f t="shared" si="11"/>
        <v>0.29999999998835847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36759.32</v>
      </c>
      <c r="D358" s="2">
        <f>'PR-RAS'!E363</f>
        <v>50809.18</v>
      </c>
      <c r="E358" s="2">
        <v>0</v>
      </c>
      <c r="F358" s="2">
        <v>0</v>
      </c>
      <c r="G358" s="4">
        <f t="shared" si="10"/>
        <v>49400.831759999994</v>
      </c>
      <c r="H358" s="4">
        <f t="shared" si="11"/>
        <v>0.5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10086.93</v>
      </c>
      <c r="D364" s="2">
        <f>'PR-RAS'!E369</f>
        <v>26038.639999999999</v>
      </c>
      <c r="E364" s="2">
        <v>0</v>
      </c>
      <c r="F364" s="2">
        <v>0</v>
      </c>
      <c r="G364" s="4">
        <f t="shared" si="10"/>
        <v>22565.608229999998</v>
      </c>
      <c r="H364" s="4">
        <f t="shared" si="11"/>
        <v>0.43000000000029104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2490.8200000000002</v>
      </c>
      <c r="D365" s="2">
        <f>'PR-RAS'!E370</f>
        <v>8686.64</v>
      </c>
      <c r="E365" s="2">
        <v>0</v>
      </c>
      <c r="F365" s="2">
        <v>0</v>
      </c>
      <c r="G365" s="4">
        <f t="shared" si="10"/>
        <v>7230.5323999999991</v>
      </c>
      <c r="H365" s="4">
        <f t="shared" si="11"/>
        <v>0.54000000000041837</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5142.5200000000004</v>
      </c>
      <c r="D367" s="2">
        <f>'PR-RAS'!E372</f>
        <v>0</v>
      </c>
      <c r="E367" s="2">
        <v>0</v>
      </c>
      <c r="F367" s="2">
        <v>0</v>
      </c>
      <c r="G367" s="4">
        <f t="shared" si="10"/>
        <v>1882.1623200000001</v>
      </c>
      <c r="H367" s="4">
        <f t="shared" si="11"/>
        <v>0.47999999999956344</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4320</v>
      </c>
      <c r="E369" s="2">
        <v>0</v>
      </c>
      <c r="F369" s="2">
        <v>0</v>
      </c>
      <c r="G369" s="4">
        <f t="shared" si="10"/>
        <v>3179.52</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2221.33</v>
      </c>
      <c r="D370" s="2">
        <f>'PR-RAS'!E375</f>
        <v>0</v>
      </c>
      <c r="E370" s="2">
        <v>0</v>
      </c>
      <c r="F370" s="2">
        <v>0</v>
      </c>
      <c r="G370" s="4">
        <f t="shared" si="10"/>
        <v>819.67076999999995</v>
      </c>
      <c r="H370" s="4">
        <f t="shared" si="11"/>
        <v>0.32999999999992724</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232.26</v>
      </c>
      <c r="D371" s="2">
        <f>'PR-RAS'!E376</f>
        <v>13032</v>
      </c>
      <c r="E371" s="2">
        <v>0</v>
      </c>
      <c r="F371" s="2">
        <v>0</v>
      </c>
      <c r="G371" s="4">
        <f t="shared" si="10"/>
        <v>9729.6161999999986</v>
      </c>
      <c r="H371" s="4">
        <f t="shared" si="11"/>
        <v>0.25999999999999091</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26672.39</v>
      </c>
      <c r="D378" s="2">
        <f>'PR-RAS'!E383</f>
        <v>24770.54</v>
      </c>
      <c r="E378" s="2">
        <v>0</v>
      </c>
      <c r="F378" s="2">
        <v>0</v>
      </c>
      <c r="G378" s="4">
        <f t="shared" si="10"/>
        <v>28732.478190000002</v>
      </c>
      <c r="H378" s="4">
        <f t="shared" si="11"/>
        <v>0.84999999999854481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26672.39</v>
      </c>
      <c r="D379" s="2">
        <f>'PR-RAS'!E384</f>
        <v>24770.54</v>
      </c>
      <c r="E379" s="2">
        <v>0</v>
      </c>
      <c r="F379" s="2">
        <v>0</v>
      </c>
      <c r="G379" s="4">
        <f t="shared" si="10"/>
        <v>28808.69166</v>
      </c>
      <c r="H379" s="4">
        <f t="shared" si="11"/>
        <v>0.84999999999854481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26544.560000000001</v>
      </c>
      <c r="D397" s="2">
        <f>'PR-RAS'!E402</f>
        <v>26500</v>
      </c>
      <c r="E397" s="2">
        <v>0</v>
      </c>
      <c r="F397" s="2">
        <v>0</v>
      </c>
      <c r="G397" s="4">
        <f t="shared" si="12"/>
        <v>31499.645759999999</v>
      </c>
      <c r="H397" s="4">
        <f t="shared" si="13"/>
        <v>0.43999999999869033</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26544.560000000001</v>
      </c>
      <c r="D398" s="2">
        <f>'PR-RAS'!E403</f>
        <v>26500</v>
      </c>
      <c r="E398" s="2">
        <v>0</v>
      </c>
      <c r="F398" s="2">
        <v>0</v>
      </c>
      <c r="G398" s="4">
        <f t="shared" si="12"/>
        <v>31579.190320000002</v>
      </c>
      <c r="H398" s="4">
        <f t="shared" si="13"/>
        <v>0.43999999999869033</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63303.880000000005</v>
      </c>
      <c r="D403" s="2">
        <f>'PR-RAS'!E408</f>
        <v>77309.179999999993</v>
      </c>
      <c r="E403" s="2">
        <v>0</v>
      </c>
      <c r="F403" s="2">
        <v>0</v>
      </c>
      <c r="G403" s="4">
        <f t="shared" si="12"/>
        <v>87604.740480000008</v>
      </c>
      <c r="H403" s="4">
        <f t="shared" si="13"/>
        <v>0.29999999998835847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219176.57</v>
      </c>
      <c r="D405" s="2">
        <f>'PR-RAS'!E410</f>
        <v>282480.46000000002</v>
      </c>
      <c r="E405" s="2">
        <v>0</v>
      </c>
      <c r="F405" s="2">
        <v>0</v>
      </c>
      <c r="G405" s="4">
        <f t="shared" si="12"/>
        <v>316791.54596000002</v>
      </c>
      <c r="H405" s="4">
        <f t="shared" si="13"/>
        <v>0.89000000001396984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1696008.4800000002</v>
      </c>
      <c r="D407" s="2">
        <f>'PR-RAS'!E412</f>
        <v>2007833.9300000004</v>
      </c>
      <c r="E407" s="2">
        <v>0</v>
      </c>
      <c r="F407" s="2">
        <v>0</v>
      </c>
      <c r="G407" s="4">
        <f t="shared" si="12"/>
        <v>2318940.5940400003</v>
      </c>
      <c r="H407" s="4">
        <f t="shared" si="13"/>
        <v>0.54999999981373549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1728417.6300000004</v>
      </c>
      <c r="D408" s="2">
        <f>'PR-RAS'!E413</f>
        <v>2006460.5999999999</v>
      </c>
      <c r="E408" s="2">
        <v>0</v>
      </c>
      <c r="F408" s="2">
        <v>0</v>
      </c>
      <c r="G408" s="4">
        <f t="shared" si="12"/>
        <v>2336724.90381</v>
      </c>
      <c r="H408" s="4">
        <f t="shared" si="13"/>
        <v>0.76999999978579581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1373.3300000005402</v>
      </c>
      <c r="E409" s="2">
        <v>0</v>
      </c>
      <c r="F409" s="2">
        <v>0</v>
      </c>
      <c r="G409" s="4">
        <f t="shared" si="12"/>
        <v>1120.6372800004408</v>
      </c>
      <c r="H409" s="4">
        <f t="shared" si="13"/>
        <v>0.33000000054016709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32409.15000000014</v>
      </c>
      <c r="D410" s="2">
        <f>'PR-RAS'!E415</f>
        <v>0</v>
      </c>
      <c r="E410" s="2">
        <v>0</v>
      </c>
      <c r="F410" s="2">
        <v>0</v>
      </c>
      <c r="G410" s="4">
        <f t="shared" si="12"/>
        <v>13255.342350000057</v>
      </c>
      <c r="H410" s="4">
        <f t="shared" si="13"/>
        <v>0.15000000013969839</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10825.929999999993</v>
      </c>
      <c r="D412" s="2">
        <f>'PR-RAS'!E417</f>
        <v>43235.090000000026</v>
      </c>
      <c r="E412" s="2">
        <v>0</v>
      </c>
      <c r="F412" s="2">
        <v>0</v>
      </c>
      <c r="G412" s="4">
        <f t="shared" si="12"/>
        <v>39988.701210000014</v>
      </c>
      <c r="H412" s="4">
        <f t="shared" si="13"/>
        <v>0.16000000003259629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7214.7</v>
      </c>
      <c r="D413" s="2">
        <f>'PR-RAS'!E418</f>
        <v>6542.42</v>
      </c>
      <c r="E413" s="2">
        <v>0</v>
      </c>
      <c r="F413" s="2">
        <v>0</v>
      </c>
      <c r="G413" s="4">
        <f t="shared" si="12"/>
        <v>8363.4104800000005</v>
      </c>
      <c r="H413" s="4">
        <f t="shared" si="13"/>
        <v>0.72000000000025466</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1696008.4800000002</v>
      </c>
      <c r="D633" s="2">
        <f>'PR-RAS'!E639</f>
        <v>2007833.9300000004</v>
      </c>
      <c r="E633" s="2">
        <v>0</v>
      </c>
      <c r="F633" s="2">
        <v>0</v>
      </c>
      <c r="G633" s="4">
        <f t="shared" si="18"/>
        <v>3609779.4468800006</v>
      </c>
      <c r="H633" s="4">
        <f t="shared" si="19"/>
        <v>0.54999999981373549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1728417.6300000004</v>
      </c>
      <c r="D634" s="2">
        <f>'PR-RAS'!E640</f>
        <v>2006460.5999999999</v>
      </c>
      <c r="E634" s="2">
        <v>0</v>
      </c>
      <c r="F634" s="2">
        <v>0</v>
      </c>
      <c r="G634" s="4">
        <f t="shared" si="18"/>
        <v>3634267.47939</v>
      </c>
      <c r="H634" s="4">
        <f t="shared" si="19"/>
        <v>0.76999999978579581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1373.3300000005402</v>
      </c>
      <c r="E635" s="2">
        <v>0</v>
      </c>
      <c r="F635" s="2">
        <v>0</v>
      </c>
      <c r="G635" s="4">
        <f t="shared" si="18"/>
        <v>1741.3824400006849</v>
      </c>
      <c r="H635" s="4">
        <f t="shared" si="19"/>
        <v>0.33000000054016709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32409.15000000014</v>
      </c>
      <c r="D636" s="2">
        <f>'PR-RAS'!E642</f>
        <v>0</v>
      </c>
      <c r="E636" s="2">
        <v>0</v>
      </c>
      <c r="F636" s="2">
        <v>0</v>
      </c>
      <c r="G636" s="4">
        <f t="shared" si="18"/>
        <v>20579.81025000009</v>
      </c>
      <c r="H636" s="4">
        <f t="shared" si="19"/>
        <v>0.15000000013969839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10825.94</v>
      </c>
      <c r="D638" s="2">
        <f>'PR-RAS'!E644</f>
        <v>43235.090000000026</v>
      </c>
      <c r="E638" s="2">
        <v>0</v>
      </c>
      <c r="F638" s="2">
        <v>0</v>
      </c>
      <c r="G638" s="4">
        <f t="shared" si="18"/>
        <v>61977.628440000037</v>
      </c>
      <c r="H638" s="4">
        <f t="shared" si="19"/>
        <v>0.15000000002510205</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43235.09</v>
      </c>
      <c r="D640" s="2">
        <f>'PR-RAS'!E646</f>
        <v>41861.759999999485</v>
      </c>
      <c r="E640" s="2">
        <v>0</v>
      </c>
      <c r="F640" s="2">
        <v>0</v>
      </c>
      <c r="G640" s="4">
        <f t="shared" si="18"/>
        <v>81126.551789999343</v>
      </c>
      <c r="H640" s="4">
        <f t="shared" si="19"/>
        <v>0.33000000051106326</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5186.5600000000004</v>
      </c>
      <c r="D643" s="2">
        <f>'PR-RAS'!E650</f>
        <v>3764.44</v>
      </c>
      <c r="E643" s="2">
        <v>0</v>
      </c>
      <c r="F643" s="2">
        <v>0</v>
      </c>
      <c r="G643" s="4">
        <f t="shared" si="20"/>
        <v>8163.3124800000005</v>
      </c>
      <c r="H643" s="4">
        <f t="shared" si="21"/>
        <v>0.87999999999965439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5186.5600000000004</v>
      </c>
      <c r="D644" s="2">
        <f>'PR-RAS'!E651</f>
        <v>3764.44</v>
      </c>
      <c r="E644" s="2">
        <v>0</v>
      </c>
      <c r="F644" s="2">
        <v>0</v>
      </c>
      <c r="G644" s="4">
        <f t="shared" si="20"/>
        <v>8176.0279200000004</v>
      </c>
      <c r="H644" s="4">
        <f t="shared" si="21"/>
        <v>0.87999999999965439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68</v>
      </c>
      <c r="D647" s="2">
        <f>'PR-RAS'!E654</f>
        <v>76</v>
      </c>
      <c r="E647" s="2">
        <v>0</v>
      </c>
      <c r="F647" s="2">
        <v>0</v>
      </c>
      <c r="G647" s="4">
        <f t="shared" si="20"/>
        <v>142.12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64</v>
      </c>
      <c r="D649" s="2">
        <f>'PR-RAS'!E656</f>
        <v>72</v>
      </c>
      <c r="E649" s="2">
        <v>0</v>
      </c>
      <c r="F649" s="2">
        <v>0</v>
      </c>
      <c r="G649" s="4">
        <f t="shared" si="20"/>
        <v>134.78399999999999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1278426.21</v>
      </c>
      <c r="D668" s="2">
        <f>'PR-RAS'!E675</f>
        <v>1577684.7</v>
      </c>
      <c r="E668" s="2">
        <v>0</v>
      </c>
      <c r="F668" s="2">
        <v>0</v>
      </c>
      <c r="G668" s="4">
        <f t="shared" si="20"/>
        <v>2957341.6718699997</v>
      </c>
      <c r="H668" s="4">
        <f t="shared" si="21"/>
        <v>0.51000000000931323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41866.879999999997</v>
      </c>
      <c r="D669" s="2">
        <f>'PR-RAS'!E676</f>
        <v>46391.9</v>
      </c>
      <c r="E669" s="2">
        <v>0</v>
      </c>
      <c r="F669" s="2">
        <v>0</v>
      </c>
      <c r="G669" s="4">
        <f t="shared" si="20"/>
        <v>89946.654240000003</v>
      </c>
      <c r="H669" s="4">
        <f t="shared" si="21"/>
        <v>0.22000000000116415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38181.279999999999</v>
      </c>
      <c r="D670" s="2">
        <f>'PR-RAS'!E677</f>
        <v>40521.85</v>
      </c>
      <c r="E670" s="2">
        <v>0</v>
      </c>
      <c r="F670" s="2">
        <v>0</v>
      </c>
      <c r="G670" s="4">
        <f t="shared" si="20"/>
        <v>79761.511620000005</v>
      </c>
      <c r="H670" s="4">
        <f t="shared" si="21"/>
        <v>0.43000000000029104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5000.6899999999996</v>
      </c>
      <c r="D687" s="2">
        <f>'PR-RAS'!E694</f>
        <v>5595.35</v>
      </c>
      <c r="E687" s="2">
        <v>0</v>
      </c>
      <c r="F687" s="2">
        <v>0</v>
      </c>
      <c r="G687" s="4">
        <f t="shared" si="20"/>
        <v>11107.293540000001</v>
      </c>
      <c r="H687" s="4">
        <f t="shared" si="21"/>
        <v>0.66000000000076398</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66992.649999999994</v>
      </c>
      <c r="D703" s="2">
        <f>'PR-RAS'!E710</f>
        <v>31747.37</v>
      </c>
      <c r="E703" s="2">
        <v>0</v>
      </c>
      <c r="F703" s="2">
        <v>0</v>
      </c>
      <c r="G703" s="4">
        <f t="shared" si="20"/>
        <v>91602.147779999985</v>
      </c>
      <c r="H703" s="4">
        <f t="shared" si="21"/>
        <v>0.72000000000480213</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59.15</v>
      </c>
      <c r="D705" s="2">
        <f>'PR-RAS'!E712</f>
        <v>0</v>
      </c>
      <c r="E705" s="2">
        <v>0</v>
      </c>
      <c r="F705" s="2">
        <v>0</v>
      </c>
      <c r="G705" s="4">
        <f t="shared" si="20"/>
        <v>41.641599999999997</v>
      </c>
      <c r="H705" s="4">
        <f t="shared" si="21"/>
        <v>0.14999999999999858</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3648.9</v>
      </c>
      <c r="D709" s="2">
        <f>'PR-RAS'!E716</f>
        <v>6217.26</v>
      </c>
      <c r="E709" s="2">
        <v>0</v>
      </c>
      <c r="F709" s="2">
        <v>0</v>
      </c>
      <c r="G709" s="4">
        <f t="shared" si="22"/>
        <v>11387.06136</v>
      </c>
      <c r="H709" s="4">
        <f t="shared" si="23"/>
        <v>0.36000000000012733</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491.45</v>
      </c>
      <c r="D710" s="2">
        <f>'PR-RAS'!E717</f>
        <v>2492.58</v>
      </c>
      <c r="E710" s="2">
        <v>0</v>
      </c>
      <c r="F710" s="2">
        <v>0</v>
      </c>
      <c r="G710" s="4">
        <f t="shared" si="22"/>
        <v>3882.9164899999996</v>
      </c>
      <c r="H710" s="4">
        <f t="shared" si="23"/>
        <v>0.87000000000006139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33557.74</v>
      </c>
      <c r="D711" s="2">
        <f>'PR-RAS'!E718</f>
        <v>36379.82</v>
      </c>
      <c r="E711" s="2">
        <v>0</v>
      </c>
      <c r="F711" s="2">
        <v>0</v>
      </c>
      <c r="G711" s="4">
        <f t="shared" si="22"/>
        <v>75485.339800000002</v>
      </c>
      <c r="H711" s="4">
        <f t="shared" si="23"/>
        <v>0.44000000000232831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2927.87</v>
      </c>
      <c r="D713" s="2">
        <f>'PR-RAS'!E720</f>
        <v>1813.8</v>
      </c>
      <c r="E713" s="2">
        <v>0</v>
      </c>
      <c r="F713" s="2">
        <v>0</v>
      </c>
      <c r="G713" s="4">
        <f t="shared" si="22"/>
        <v>4667.494639999999</v>
      </c>
      <c r="H713" s="4">
        <f t="shared" si="23"/>
        <v>0.33000000000015461</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124.1</v>
      </c>
      <c r="E715" s="2">
        <v>0</v>
      </c>
      <c r="F715" s="2">
        <v>0</v>
      </c>
      <c r="G715" s="4">
        <f t="shared" si="22"/>
        <v>177.2148</v>
      </c>
      <c r="H715" s="4">
        <f t="shared" si="23"/>
        <v>9.9999999999994316E-2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43186.32</v>
      </c>
      <c r="D821" s="2">
        <f>'PR-RAS'!E828</f>
        <v>43705.7</v>
      </c>
      <c r="E821" s="2">
        <v>0</v>
      </c>
      <c r="F821" s="2">
        <v>0</v>
      </c>
      <c r="G821" s="4">
        <f t="shared" si="24"/>
        <v>107090.13039999999</v>
      </c>
      <c r="H821" s="4">
        <f t="shared" si="25"/>
        <v>0.62000000000261934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2768519.42</v>
      </c>
      <c r="D984" s="10">
        <f>BILANCA!E6</f>
        <v>2792303.01</v>
      </c>
      <c r="E984" s="10">
        <v>0</v>
      </c>
      <c r="F984" s="10">
        <v>0</v>
      </c>
      <c r="G984" s="11">
        <f t="shared" ref="G984:G1047" si="32">B984/1000*C984+B984/500*D984</f>
        <v>8353.1254399999998</v>
      </c>
      <c r="H984" s="11">
        <f t="shared" si="31"/>
        <v>0.42999999970197678</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2728655.86</v>
      </c>
      <c r="D985" s="2">
        <f>BILANCA!E7</f>
        <v>2728296.55</v>
      </c>
      <c r="E985" s="2">
        <v>0</v>
      </c>
      <c r="F985" s="2">
        <v>0</v>
      </c>
      <c r="G985" s="4">
        <f t="shared" si="32"/>
        <v>16370.49792</v>
      </c>
      <c r="H985" s="4">
        <f t="shared" si="31"/>
        <v>0.59000000031664968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317834.78999999998</v>
      </c>
      <c r="D986" s="2">
        <f>BILANCA!E8</f>
        <v>317834.78999999998</v>
      </c>
      <c r="E986" s="2">
        <v>0</v>
      </c>
      <c r="F986" s="2">
        <v>0</v>
      </c>
      <c r="G986" s="4">
        <f t="shared" si="32"/>
        <v>2860.5131099999999</v>
      </c>
      <c r="H986" s="4">
        <f t="shared" si="31"/>
        <v>0.42000000004190952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317834.78999999998</v>
      </c>
      <c r="D987" s="2">
        <f>BILANCA!E9</f>
        <v>317834.78999999998</v>
      </c>
      <c r="E987" s="2">
        <v>0</v>
      </c>
      <c r="F987" s="2">
        <v>0</v>
      </c>
      <c r="G987" s="4">
        <f t="shared" si="32"/>
        <v>3814.01748</v>
      </c>
      <c r="H987" s="4">
        <f t="shared" si="31"/>
        <v>0.42000000004190952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2410821.0699999998</v>
      </c>
      <c r="D990" s="2">
        <f>BILANCA!E12</f>
        <v>2410461.7599999998</v>
      </c>
      <c r="E990" s="2">
        <v>0</v>
      </c>
      <c r="F990" s="2">
        <v>0</v>
      </c>
      <c r="G990" s="4">
        <f t="shared" si="32"/>
        <v>50622.21213</v>
      </c>
      <c r="H990" s="4">
        <f t="shared" si="31"/>
        <v>0.31000000005587935</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2301063.36</v>
      </c>
      <c r="D991" s="2">
        <f>BILANCA!E13</f>
        <v>2276772.1999999997</v>
      </c>
      <c r="E991" s="2">
        <v>0</v>
      </c>
      <c r="F991" s="2">
        <v>0</v>
      </c>
      <c r="G991" s="4">
        <f t="shared" si="32"/>
        <v>54836.862079999999</v>
      </c>
      <c r="H991" s="4">
        <f t="shared" si="31"/>
        <v>0.55999999959021807</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4056667.32</v>
      </c>
      <c r="D993" s="2">
        <f>BILANCA!E15</f>
        <v>4083167.32</v>
      </c>
      <c r="E993" s="2">
        <v>0</v>
      </c>
      <c r="F993" s="2">
        <v>0</v>
      </c>
      <c r="G993" s="4">
        <f t="shared" si="32"/>
        <v>122230.0196</v>
      </c>
      <c r="H993" s="4">
        <f t="shared" si="31"/>
        <v>0.63999999966472387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1755603.96</v>
      </c>
      <c r="D996" s="2">
        <f>BILANCA!E18</f>
        <v>1806395.12</v>
      </c>
      <c r="E996" s="2">
        <v>0</v>
      </c>
      <c r="F996" s="2">
        <v>0</v>
      </c>
      <c r="G996" s="4">
        <f t="shared" si="32"/>
        <v>69789.124599999996</v>
      </c>
      <c r="H996" s="4">
        <f t="shared" si="31"/>
        <v>0.16000000014901161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5247.7299999999814</v>
      </c>
      <c r="D997" s="2">
        <f>BILANCA!E19</f>
        <v>11498.329999999958</v>
      </c>
      <c r="E997" s="2">
        <v>0</v>
      </c>
      <c r="F997" s="2">
        <v>0</v>
      </c>
      <c r="G997" s="4">
        <f t="shared" si="32"/>
        <v>395.4214599999986</v>
      </c>
      <c r="H997" s="4">
        <f t="shared" si="31"/>
        <v>0.59999999997671694</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260452.09</v>
      </c>
      <c r="D998" s="2">
        <f>BILANCA!E20</f>
        <v>347617.72</v>
      </c>
      <c r="E998" s="2">
        <v>0</v>
      </c>
      <c r="F998" s="2">
        <v>0</v>
      </c>
      <c r="G998" s="4">
        <f t="shared" si="32"/>
        <v>14335.312949999998</v>
      </c>
      <c r="H998" s="4">
        <f t="shared" si="31"/>
        <v>0.37000000002444722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7388.55</v>
      </c>
      <c r="D999" s="2">
        <f>BILANCA!E21</f>
        <v>7388.55</v>
      </c>
      <c r="E999" s="2">
        <v>0</v>
      </c>
      <c r="F999" s="2">
        <v>0</v>
      </c>
      <c r="G999" s="4">
        <f t="shared" si="32"/>
        <v>354.65039999999999</v>
      </c>
      <c r="H999" s="4">
        <f t="shared" si="31"/>
        <v>0.8999999999996362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9104.49</v>
      </c>
      <c r="D1000" s="2">
        <f>BILANCA!E22</f>
        <v>9104.49</v>
      </c>
      <c r="E1000" s="2">
        <v>0</v>
      </c>
      <c r="F1000" s="2">
        <v>0</v>
      </c>
      <c r="G1000" s="4">
        <f t="shared" si="32"/>
        <v>464.32898999999998</v>
      </c>
      <c r="H1000" s="4">
        <f t="shared" si="31"/>
        <v>0.97999999999956344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29720.61</v>
      </c>
      <c r="D1002" s="2">
        <f>BILANCA!E24</f>
        <v>34040.61</v>
      </c>
      <c r="E1002" s="2">
        <v>0</v>
      </c>
      <c r="F1002" s="2">
        <v>0</v>
      </c>
      <c r="G1002" s="4">
        <f t="shared" si="32"/>
        <v>1858.23477</v>
      </c>
      <c r="H1002" s="4">
        <f t="shared" si="31"/>
        <v>0.77999999999883585</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14401.31</v>
      </c>
      <c r="D1003" s="2">
        <f>BILANCA!E25</f>
        <v>14401.31</v>
      </c>
      <c r="E1003" s="2">
        <v>0</v>
      </c>
      <c r="F1003" s="2">
        <v>0</v>
      </c>
      <c r="G1003" s="4">
        <f t="shared" si="32"/>
        <v>864.07860000000005</v>
      </c>
      <c r="H1003" s="4">
        <f t="shared" si="31"/>
        <v>0.61999999999898137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19881.14</v>
      </c>
      <c r="D1004" s="2">
        <f>BILANCA!E26</f>
        <v>32913.14</v>
      </c>
      <c r="E1004" s="2">
        <v>0</v>
      </c>
      <c r="F1004" s="2">
        <v>0</v>
      </c>
      <c r="G1004" s="4">
        <f t="shared" si="32"/>
        <v>1799.8558200000002</v>
      </c>
      <c r="H1004" s="4">
        <f t="shared" si="31"/>
        <v>0.27999999999883585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335700.46</v>
      </c>
      <c r="D1006" s="2">
        <f>BILANCA!E28</f>
        <v>433967.49</v>
      </c>
      <c r="E1006" s="2">
        <v>0</v>
      </c>
      <c r="F1006" s="2">
        <v>0</v>
      </c>
      <c r="G1006" s="4">
        <f t="shared" si="32"/>
        <v>27683.615119999999</v>
      </c>
      <c r="H1006" s="4">
        <f t="shared" si="31"/>
        <v>0.95000000001164153</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104509.97999999998</v>
      </c>
      <c r="D1013" s="2">
        <f>BILANCA!E35</f>
        <v>122191.23</v>
      </c>
      <c r="E1013" s="2">
        <v>0</v>
      </c>
      <c r="F1013" s="2">
        <v>0</v>
      </c>
      <c r="G1013" s="4">
        <f t="shared" si="32"/>
        <v>10466.7732</v>
      </c>
      <c r="H1013" s="4">
        <f t="shared" si="31"/>
        <v>0.25000000001455192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141775.85999999999</v>
      </c>
      <c r="D1014" s="2">
        <f>BILANCA!E36</f>
        <v>166546.4</v>
      </c>
      <c r="E1014" s="2">
        <v>0</v>
      </c>
      <c r="F1014" s="2">
        <v>0</v>
      </c>
      <c r="G1014" s="4">
        <f t="shared" si="32"/>
        <v>14720.928459999999</v>
      </c>
      <c r="H1014" s="4">
        <f t="shared" si="31"/>
        <v>0.54000000000814907</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37265.879999999997</v>
      </c>
      <c r="D1018" s="2">
        <f>BILANCA!E40</f>
        <v>44355.17</v>
      </c>
      <c r="E1018" s="2">
        <v>0</v>
      </c>
      <c r="F1018" s="2">
        <v>0</v>
      </c>
      <c r="G1018" s="4">
        <f t="shared" si="32"/>
        <v>4409.1677</v>
      </c>
      <c r="H1018" s="4">
        <f t="shared" si="31"/>
        <v>0.29000000000087311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64093.68</v>
      </c>
      <c r="D1032" s="2">
        <f>BILANCA!E54</f>
        <v>67042.899999999994</v>
      </c>
      <c r="E1032" s="2">
        <v>0</v>
      </c>
      <c r="F1032" s="2">
        <v>0</v>
      </c>
      <c r="G1032" s="4">
        <f t="shared" si="32"/>
        <v>9710.7945199999995</v>
      </c>
      <c r="H1032" s="4">
        <f t="shared" si="33"/>
        <v>0.42000000000552973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64093.68</v>
      </c>
      <c r="D1033" s="2">
        <f>BILANCA!E55</f>
        <v>67042.899999999994</v>
      </c>
      <c r="E1033" s="2">
        <v>0</v>
      </c>
      <c r="F1033" s="2">
        <v>0</v>
      </c>
      <c r="G1033" s="4">
        <f t="shared" si="32"/>
        <v>9908.9740000000002</v>
      </c>
      <c r="H1033" s="4">
        <f t="shared" si="33"/>
        <v>0.42000000000552973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39863.56</v>
      </c>
      <c r="D1046" s="2">
        <f>BILANCA!E68</f>
        <v>64006.459999999992</v>
      </c>
      <c r="E1046" s="2">
        <v>0</v>
      </c>
      <c r="F1046" s="2">
        <v>0</v>
      </c>
      <c r="G1046" s="4">
        <f t="shared" si="32"/>
        <v>10576.218239999998</v>
      </c>
      <c r="H1046" s="4">
        <f t="shared" si="33"/>
        <v>0.89999999999417923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15611.48</v>
      </c>
      <c r="D1056" s="2">
        <f>BILANCA!E78</f>
        <v>23481.77</v>
      </c>
      <c r="E1056" s="2">
        <v>0</v>
      </c>
      <c r="F1056" s="2">
        <v>0</v>
      </c>
      <c r="G1056" s="4">
        <f t="shared" si="34"/>
        <v>4567.9764599999999</v>
      </c>
      <c r="H1056" s="4">
        <f t="shared" si="33"/>
        <v>0.70999999999912689</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15611.48</v>
      </c>
      <c r="D1064" s="2">
        <f>BILANCA!E86</f>
        <v>23481.77</v>
      </c>
      <c r="E1064" s="2">
        <v>0</v>
      </c>
      <c r="F1064" s="2">
        <v>0</v>
      </c>
      <c r="G1064" s="4">
        <f t="shared" si="34"/>
        <v>5068.5766199999998</v>
      </c>
      <c r="H1064" s="4">
        <f t="shared" si="33"/>
        <v>0.70999999999912689</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24252.080000000002</v>
      </c>
      <c r="D1124" s="2">
        <f>BILANCA!E146</f>
        <v>40524.689999999995</v>
      </c>
      <c r="E1124" s="2">
        <v>0</v>
      </c>
      <c r="F1124" s="2">
        <v>0</v>
      </c>
      <c r="G1124" s="4">
        <f t="shared" si="36"/>
        <v>14847.505859999997</v>
      </c>
      <c r="H1124" s="4">
        <f t="shared" si="35"/>
        <v>0.39000000000669388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6327.18</v>
      </c>
      <c r="D1137" s="2">
        <f>BILANCA!E159</f>
        <v>6051.06</v>
      </c>
      <c r="E1137" s="2">
        <v>0</v>
      </c>
      <c r="F1137" s="2">
        <v>0</v>
      </c>
      <c r="G1137" s="4">
        <f t="shared" si="36"/>
        <v>2838.1122</v>
      </c>
      <c r="H1137" s="4">
        <f t="shared" si="35"/>
        <v>0.24000000000069122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887.52</v>
      </c>
      <c r="D1138" s="2">
        <f>BILANCA!E160</f>
        <v>491.36</v>
      </c>
      <c r="E1138" s="2">
        <v>0</v>
      </c>
      <c r="F1138" s="2">
        <v>0</v>
      </c>
      <c r="G1138" s="4">
        <f t="shared" si="36"/>
        <v>289.88720000000001</v>
      </c>
      <c r="H1138" s="4">
        <f t="shared" si="35"/>
        <v>0.84000000000003183</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17037.38</v>
      </c>
      <c r="D1139" s="2">
        <f>BILANCA!E161</f>
        <v>33982.269999999997</v>
      </c>
      <c r="E1139" s="2">
        <v>0</v>
      </c>
      <c r="F1139" s="2">
        <v>0</v>
      </c>
      <c r="G1139" s="4">
        <f t="shared" si="36"/>
        <v>13260.299519999999</v>
      </c>
      <c r="H1139" s="4">
        <f t="shared" si="35"/>
        <v>0.64999999999781721</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2768519.42</v>
      </c>
      <c r="D1152" s="2">
        <f>BILANCA!E175</f>
        <v>2792303.01</v>
      </c>
      <c r="E1152" s="2">
        <v>0</v>
      </c>
      <c r="F1152" s="2">
        <v>0</v>
      </c>
      <c r="G1152" s="4">
        <f t="shared" si="36"/>
        <v>1411678.19936</v>
      </c>
      <c r="H1152" s="4">
        <f t="shared" si="35"/>
        <v>0.42999999970197678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76046.399999999994</v>
      </c>
      <c r="D1153" s="2">
        <f>BILANCA!E176</f>
        <v>99488.25</v>
      </c>
      <c r="E1153" s="2">
        <v>0</v>
      </c>
      <c r="F1153" s="2">
        <v>0</v>
      </c>
      <c r="G1153" s="4">
        <f t="shared" si="36"/>
        <v>46753.893000000004</v>
      </c>
      <c r="H1153" s="4">
        <f t="shared" si="35"/>
        <v>0.64999999999417923</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72688.59</v>
      </c>
      <c r="D1154" s="2">
        <f>BILANCA!E177</f>
        <v>85892.790000000008</v>
      </c>
      <c r="E1154" s="2">
        <v>0</v>
      </c>
      <c r="F1154" s="2">
        <v>0</v>
      </c>
      <c r="G1154" s="4">
        <f t="shared" si="36"/>
        <v>41805.083070000008</v>
      </c>
      <c r="H1154" s="4">
        <f t="shared" ref="H1154:H1217" si="37">ABS(C1154-ROUND(C1154,0))+ABS(D1154-ROUND(D1154,0))</f>
        <v>0.61999999999534339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7803.47</v>
      </c>
      <c r="D1155" s="2">
        <f>BILANCA!E178</f>
        <v>9284.94</v>
      </c>
      <c r="E1155" s="2">
        <v>0</v>
      </c>
      <c r="F1155" s="2">
        <v>0</v>
      </c>
      <c r="G1155" s="4">
        <f t="shared" si="36"/>
        <v>4536.2161999999998</v>
      </c>
      <c r="H1155" s="4">
        <f t="shared" si="37"/>
        <v>0.52999999999974534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49820.36</v>
      </c>
      <c r="D1156" s="2">
        <f>BILANCA!E179</f>
        <v>52862.87</v>
      </c>
      <c r="E1156" s="2">
        <v>0</v>
      </c>
      <c r="F1156" s="2">
        <v>0</v>
      </c>
      <c r="G1156" s="4">
        <f t="shared" si="36"/>
        <v>26909.475299999998</v>
      </c>
      <c r="H1156" s="4">
        <f t="shared" si="37"/>
        <v>0.48999999999796273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18.32</v>
      </c>
      <c r="D1163" s="2">
        <f>BILANCA!E186</f>
        <v>263.20999999999998</v>
      </c>
      <c r="E1163" s="2">
        <v>0</v>
      </c>
      <c r="F1163" s="2">
        <v>0</v>
      </c>
      <c r="G1163" s="4">
        <f t="shared" si="36"/>
        <v>98.05319999999999</v>
      </c>
      <c r="H1163" s="4">
        <f t="shared" si="37"/>
        <v>0.52999999999997982</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15046.44</v>
      </c>
      <c r="D1165" s="2">
        <f>BILANCA!E188</f>
        <v>23481.77</v>
      </c>
      <c r="E1165" s="2">
        <v>0</v>
      </c>
      <c r="F1165" s="2">
        <v>0</v>
      </c>
      <c r="G1165" s="4">
        <f t="shared" si="36"/>
        <v>11285.816360000001</v>
      </c>
      <c r="H1165" s="4">
        <f t="shared" si="37"/>
        <v>0.67000000000007276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3357.81</v>
      </c>
      <c r="D1166" s="2">
        <f>BILANCA!E189</f>
        <v>13595.46</v>
      </c>
      <c r="E1166" s="2">
        <v>0</v>
      </c>
      <c r="F1166" s="2">
        <v>0</v>
      </c>
      <c r="G1166" s="4">
        <f t="shared" si="36"/>
        <v>5590.4175899999991</v>
      </c>
      <c r="H1166" s="4">
        <f t="shared" si="37"/>
        <v>0.64999999999918145</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2692473.02</v>
      </c>
      <c r="D1214" s="2">
        <f>BILANCA!E237</f>
        <v>2692814.76</v>
      </c>
      <c r="E1214" s="2">
        <v>0</v>
      </c>
      <c r="F1214" s="2">
        <v>0</v>
      </c>
      <c r="G1214" s="4">
        <f t="shared" si="38"/>
        <v>1866041.68674</v>
      </c>
      <c r="H1214" s="4">
        <f t="shared" si="37"/>
        <v>0.26000000024214387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2728493.4099999997</v>
      </c>
      <c r="D1215" s="2">
        <f>BILANCA!E238</f>
        <v>2728134.1</v>
      </c>
      <c r="E1215" s="2">
        <v>0</v>
      </c>
      <c r="F1215" s="2">
        <v>0</v>
      </c>
      <c r="G1215" s="4">
        <f t="shared" si="38"/>
        <v>1898864.6935200002</v>
      </c>
      <c r="H1215" s="4">
        <f t="shared" si="37"/>
        <v>0.50999999977648258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2728493.4099999997</v>
      </c>
      <c r="D1216" s="2">
        <f>BILANCA!E239</f>
        <v>2728134.1</v>
      </c>
      <c r="E1216" s="2">
        <v>0</v>
      </c>
      <c r="F1216" s="2">
        <v>0</v>
      </c>
      <c r="G1216" s="4">
        <f t="shared" si="38"/>
        <v>1907049.4551300001</v>
      </c>
      <c r="H1216" s="4">
        <f t="shared" si="37"/>
        <v>0.50999999977648258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2627218.11</v>
      </c>
      <c r="D1217" s="2">
        <f>BILANCA!E240</f>
        <v>2612125.9700000002</v>
      </c>
      <c r="E1217" s="2">
        <v>0</v>
      </c>
      <c r="F1217" s="2">
        <v>0</v>
      </c>
      <c r="G1217" s="4">
        <f t="shared" si="38"/>
        <v>1837243.9917000001</v>
      </c>
      <c r="H1217" s="4">
        <f t="shared" si="37"/>
        <v>0.13999999966472387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101275.3</v>
      </c>
      <c r="D1218" s="2">
        <f>BILANCA!E241</f>
        <v>116008.13</v>
      </c>
      <c r="E1218" s="2">
        <v>0</v>
      </c>
      <c r="F1218" s="2">
        <v>0</v>
      </c>
      <c r="G1218" s="4">
        <f t="shared" si="38"/>
        <v>78323.516600000003</v>
      </c>
      <c r="H1218" s="4">
        <f t="shared" ref="H1218:H1281" si="39">ABS(C1218-ROUND(C1218,0))+ABS(D1218-ROUND(D1218,0))</f>
        <v>0.430000000007567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-43235.090000000026</v>
      </c>
      <c r="D1222" s="2">
        <f>BILANCA!E245</f>
        <v>-41861.760000000009</v>
      </c>
      <c r="E1222" s="2">
        <v>0</v>
      </c>
      <c r="F1222" s="2">
        <v>0</v>
      </c>
      <c r="G1222" s="4">
        <f t="shared" si="38"/>
        <v>-30343.107790000009</v>
      </c>
      <c r="H1222" s="4">
        <f t="shared" si="39"/>
        <v>0.33000000001629815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239245.37</v>
      </c>
      <c r="D1223" s="2">
        <f>BILANCA!E246</f>
        <v>317927.88</v>
      </c>
      <c r="E1223" s="2">
        <v>0</v>
      </c>
      <c r="F1223" s="2">
        <v>0</v>
      </c>
      <c r="G1223" s="4">
        <f t="shared" si="38"/>
        <v>210024.27119999999</v>
      </c>
      <c r="H1223" s="4">
        <f t="shared" si="39"/>
        <v>0.48999999999068677</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239245.37</v>
      </c>
      <c r="D1224" s="2">
        <f>BILANCA!E247</f>
        <v>317927.88</v>
      </c>
      <c r="E1224" s="2">
        <v>0</v>
      </c>
      <c r="F1224" s="2">
        <v>0</v>
      </c>
      <c r="G1224" s="4">
        <f t="shared" si="38"/>
        <v>210899.37233000001</v>
      </c>
      <c r="H1224" s="4">
        <f t="shared" si="39"/>
        <v>0.48999999999068677</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282480.46000000002</v>
      </c>
      <c r="D1227" s="2">
        <f>BILANCA!E250</f>
        <v>359789.64</v>
      </c>
      <c r="E1227" s="2">
        <v>0</v>
      </c>
      <c r="F1227" s="2">
        <v>0</v>
      </c>
      <c r="G1227" s="4">
        <f t="shared" si="38"/>
        <v>244502.57656000002</v>
      </c>
      <c r="H1227" s="4">
        <f t="shared" si="39"/>
        <v>0.82000000000698492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282480.46000000002</v>
      </c>
      <c r="D1229" s="2">
        <f>BILANCA!E252</f>
        <v>359789.64</v>
      </c>
      <c r="E1229" s="2">
        <v>0</v>
      </c>
      <c r="F1229" s="2">
        <v>0</v>
      </c>
      <c r="G1229" s="4">
        <f t="shared" si="38"/>
        <v>246506.69604000001</v>
      </c>
      <c r="H1229" s="4">
        <f t="shared" si="39"/>
        <v>0.82000000000698492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7214.7</v>
      </c>
      <c r="D1232" s="2">
        <f>BILANCA!E255</f>
        <v>6542.42</v>
      </c>
      <c r="E1232" s="2">
        <v>0</v>
      </c>
      <c r="F1232" s="2">
        <v>0</v>
      </c>
      <c r="G1232" s="4">
        <f t="shared" si="38"/>
        <v>5054.5854600000002</v>
      </c>
      <c r="H1232" s="4">
        <f t="shared" si="39"/>
        <v>0.72000000000025466</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96263.22</v>
      </c>
      <c r="D1236" s="2">
        <f>BILANCA!E259</f>
        <v>17784.23</v>
      </c>
      <c r="E1236" s="2">
        <v>0</v>
      </c>
      <c r="F1236" s="2">
        <v>0</v>
      </c>
      <c r="G1236" s="4">
        <f t="shared" si="38"/>
        <v>33353.41504</v>
      </c>
      <c r="H1236" s="4">
        <f t="shared" si="39"/>
        <v>0.4500000000007276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96263.22</v>
      </c>
      <c r="D1237" s="2">
        <f>BILANCA!E260</f>
        <v>17784.23</v>
      </c>
      <c r="E1237" s="2">
        <v>0</v>
      </c>
      <c r="F1237" s="2">
        <v>0</v>
      </c>
      <c r="G1237" s="4">
        <f t="shared" si="38"/>
        <v>33485.246719999996</v>
      </c>
      <c r="H1237" s="4">
        <f t="shared" si="39"/>
        <v>0.4500000000007276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24252.080000000002</v>
      </c>
      <c r="D1240" s="2">
        <f>BILANCA!E264</f>
        <v>40524.69</v>
      </c>
      <c r="E1240" s="2">
        <v>0</v>
      </c>
      <c r="F1240" s="2">
        <v>0</v>
      </c>
      <c r="G1240" s="4">
        <f t="shared" ref="G1240:G1303" si="40">B1240/1000*C1240+B1240/500*D1240</f>
        <v>27062.47522</v>
      </c>
      <c r="H1240" s="4">
        <f t="shared" si="39"/>
        <v>0.38999999999941792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15611.48</v>
      </c>
      <c r="D1244" s="2">
        <f>BILANCA!E268</f>
        <v>23481.77</v>
      </c>
      <c r="E1244" s="2">
        <v>0</v>
      </c>
      <c r="F1244" s="2">
        <v>0</v>
      </c>
      <c r="G1244" s="4">
        <f t="shared" si="40"/>
        <v>16332.08022</v>
      </c>
      <c r="H1244" s="4">
        <f t="shared" si="39"/>
        <v>0.70999999999912689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17037.38</v>
      </c>
      <c r="D1262" s="2">
        <f>BILANCA!E286</f>
        <v>33982.269999999997</v>
      </c>
      <c r="E1262" s="2">
        <v>0</v>
      </c>
      <c r="F1262" s="2">
        <v>0</v>
      </c>
      <c r="G1262" s="4">
        <f t="shared" si="40"/>
        <v>23715.535680000001</v>
      </c>
      <c r="H1262" s="4">
        <f t="shared" si="39"/>
        <v>0.64999999999781721</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72688.59</v>
      </c>
      <c r="D1263" s="2">
        <f>BILANCA!E287</f>
        <v>22620.28</v>
      </c>
      <c r="E1263" s="2">
        <v>0</v>
      </c>
      <c r="F1263" s="2">
        <v>0</v>
      </c>
      <c r="G1263" s="4">
        <f t="shared" si="40"/>
        <v>33020.162000000004</v>
      </c>
      <c r="H1263" s="4">
        <f t="shared" si="39"/>
        <v>0.69000000000232831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63272.51</v>
      </c>
      <c r="E1264" s="2">
        <v>0</v>
      </c>
      <c r="F1264" s="2">
        <v>0</v>
      </c>
      <c r="G1264" s="4">
        <f t="shared" si="40"/>
        <v>35559.150620000008</v>
      </c>
      <c r="H1264" s="4">
        <f t="shared" si="39"/>
        <v>0.48999999999796273</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3357.81</v>
      </c>
      <c r="D1265" s="2">
        <f>BILANCA!E289</f>
        <v>12354.75</v>
      </c>
      <c r="E1265" s="2">
        <v>0</v>
      </c>
      <c r="F1265" s="2">
        <v>0</v>
      </c>
      <c r="G1265" s="4">
        <f t="shared" si="40"/>
        <v>7914.9814200000001</v>
      </c>
      <c r="H1265" s="4">
        <f t="shared" si="39"/>
        <v>0.44000000000005457</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1240.71</v>
      </c>
      <c r="E1266" s="2">
        <v>0</v>
      </c>
      <c r="F1266" s="2">
        <v>0</v>
      </c>
      <c r="G1266" s="4">
        <f t="shared" si="40"/>
        <v>702.24185999999997</v>
      </c>
      <c r="H1266" s="4">
        <f t="shared" si="39"/>
        <v>0.28999999999996362</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15046.44</v>
      </c>
      <c r="D1278" s="2">
        <f>BILANCA!E302</f>
        <v>23481.77</v>
      </c>
      <c r="E1278" s="2">
        <v>0</v>
      </c>
      <c r="F1278" s="2">
        <v>0</v>
      </c>
      <c r="G1278" s="4">
        <f t="shared" si="40"/>
        <v>18292.944100000001</v>
      </c>
      <c r="H1278" s="4">
        <f t="shared" si="39"/>
        <v>0.67000000000007276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1728417.6300000001</v>
      </c>
      <c r="D1408" s="2">
        <f>'RAS-funkcijski'!E114</f>
        <v>2006460.6</v>
      </c>
      <c r="E1408" s="2">
        <v>0</v>
      </c>
      <c r="F1408" s="2">
        <v>0</v>
      </c>
      <c r="G1408" s="4">
        <f t="shared" si="44"/>
        <v>631547.27130000002</v>
      </c>
      <c r="H1408" s="4">
        <f t="shared" si="43"/>
        <v>0.76999999978579581</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1617457.81</v>
      </c>
      <c r="D1409" s="2">
        <f>'RAS-funkcijski'!E115</f>
        <v>1801731.75</v>
      </c>
      <c r="E1409" s="2">
        <v>0</v>
      </c>
      <c r="F1409" s="2">
        <v>0</v>
      </c>
      <c r="G1409" s="4">
        <f t="shared" si="44"/>
        <v>579522.26540999999</v>
      </c>
      <c r="H1409" s="4">
        <f t="shared" si="43"/>
        <v>0.43999999994412065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1617457.81</v>
      </c>
      <c r="D1411" s="2">
        <f>'RAS-funkcijski'!E117</f>
        <v>1801731.75</v>
      </c>
      <c r="E1411" s="2">
        <v>0</v>
      </c>
      <c r="F1411" s="2">
        <v>0</v>
      </c>
      <c r="G1411" s="4">
        <f t="shared" si="44"/>
        <v>589964.10803</v>
      </c>
      <c r="H1411" s="4">
        <f t="shared" si="45"/>
        <v>0.43999999994412065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110959.82</v>
      </c>
      <c r="D1420" s="2">
        <f>'RAS-funkcijski'!E126</f>
        <v>204728.85</v>
      </c>
      <c r="E1420" s="2">
        <v>0</v>
      </c>
      <c r="F1420" s="2">
        <v>0</v>
      </c>
      <c r="G1420" s="4">
        <f t="shared" si="44"/>
        <v>63490.937439999994</v>
      </c>
      <c r="H1420" s="4">
        <f t="shared" si="45"/>
        <v>0.32999999998719431</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1728417.6300000001</v>
      </c>
      <c r="D1435" s="19">
        <f>'RAS-funkcijski'!E141</f>
        <v>2006460.6</v>
      </c>
      <c r="E1435" s="19">
        <v>0</v>
      </c>
      <c r="F1435" s="19">
        <v>0</v>
      </c>
      <c r="G1435" s="20">
        <f t="shared" si="46"/>
        <v>786563.41971000005</v>
      </c>
      <c r="H1435" s="20">
        <f t="shared" si="45"/>
        <v>0.76999999978579581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22744.82</v>
      </c>
      <c r="D1436" s="10">
        <f>'P-VRIO'!E5</f>
        <v>0</v>
      </c>
      <c r="E1436" s="10">
        <v>0</v>
      </c>
      <c r="F1436" s="10">
        <v>0</v>
      </c>
      <c r="G1436" s="11">
        <f t="shared" si="46"/>
        <v>22.744820000000001</v>
      </c>
      <c r="H1436" s="11">
        <f t="shared" si="45"/>
        <v>0.18000000000029104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22744.82</v>
      </c>
      <c r="D1453" s="2">
        <f>'P-VRIO'!E22</f>
        <v>0</v>
      </c>
      <c r="E1453" s="2">
        <v>0</v>
      </c>
      <c r="F1453" s="2">
        <v>0</v>
      </c>
      <c r="G1453" s="4">
        <f t="shared" si="46"/>
        <v>409.40675999999996</v>
      </c>
      <c r="H1453" s="4">
        <f t="shared" si="45"/>
        <v>0.18000000000029104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22744.82</v>
      </c>
      <c r="D1454" s="2">
        <f>'P-VRIO'!E23</f>
        <v>0</v>
      </c>
      <c r="E1454" s="2">
        <v>0</v>
      </c>
      <c r="F1454" s="2">
        <v>0</v>
      </c>
      <c r="G1454" s="4">
        <f t="shared" si="46"/>
        <v>432.15157999999997</v>
      </c>
      <c r="H1454" s="4">
        <f t="shared" si="45"/>
        <v>0.18000000000029104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22744.82</v>
      </c>
      <c r="D1456" s="2">
        <f>'P-VRIO'!E25</f>
        <v>0</v>
      </c>
      <c r="E1456" s="2">
        <v>0</v>
      </c>
      <c r="F1456" s="2">
        <v>0</v>
      </c>
      <c r="G1456" s="4">
        <f t="shared" si="46"/>
        <v>477.64122000000003</v>
      </c>
      <c r="H1456" s="4">
        <f t="shared" si="45"/>
        <v>0.18000000000029104</v>
      </c>
      <c r="I1456" s="5">
        <f t="shared" si="49"/>
        <v>85.97541960013902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76046.399999999994</v>
      </c>
      <c r="D1480" s="10"/>
      <c r="E1480" s="10">
        <v>0</v>
      </c>
      <c r="F1480" s="10">
        <v>0</v>
      </c>
      <c r="G1480" s="11">
        <f t="shared" ref="G1480:G1511" si="52">B1480/1000*C1480</f>
        <v>76.046399999999991</v>
      </c>
      <c r="H1480" s="11">
        <f t="shared" ref="H1480:H1511" si="53">ABS(C1480-ROUND(C1480,0))</f>
        <v>0.39999999999417923</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2035754.4599999997</v>
      </c>
      <c r="D1481" s="2">
        <v>0</v>
      </c>
      <c r="E1481" s="2">
        <v>0</v>
      </c>
      <c r="F1481" s="2">
        <v>0</v>
      </c>
      <c r="G1481" s="4">
        <f t="shared" si="52"/>
        <v>4071.5089199999998</v>
      </c>
      <c r="H1481" s="4">
        <f t="shared" si="53"/>
        <v>0.45999999972991645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14415.1</v>
      </c>
      <c r="D1482" s="2">
        <v>0</v>
      </c>
      <c r="E1482" s="2">
        <v>0</v>
      </c>
      <c r="F1482" s="2">
        <v>0</v>
      </c>
      <c r="G1482" s="4">
        <f t="shared" si="52"/>
        <v>43.2453</v>
      </c>
      <c r="H1482" s="4">
        <f t="shared" si="53"/>
        <v>0.1000000000003638</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1944030.1799999997</v>
      </c>
      <c r="D1483" s="2">
        <v>0</v>
      </c>
      <c r="E1483" s="2">
        <v>0</v>
      </c>
      <c r="F1483" s="2">
        <v>0</v>
      </c>
      <c r="G1483" s="4">
        <f t="shared" si="52"/>
        <v>7776.120719999999</v>
      </c>
      <c r="H1483" s="4">
        <f t="shared" si="53"/>
        <v>0.17999999970197678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1520226.88</v>
      </c>
      <c r="D1484" s="2">
        <v>0</v>
      </c>
      <c r="E1484" s="2">
        <v>0</v>
      </c>
      <c r="F1484" s="2">
        <v>0</v>
      </c>
      <c r="G1484" s="4">
        <f t="shared" si="52"/>
        <v>7601.1343999999999</v>
      </c>
      <c r="H1484" s="4">
        <f t="shared" si="53"/>
        <v>0.12000000011175871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374247.5</v>
      </c>
      <c r="D1485" s="2">
        <v>0</v>
      </c>
      <c r="E1485" s="2">
        <v>0</v>
      </c>
      <c r="F1485" s="2">
        <v>0</v>
      </c>
      <c r="G1485" s="4">
        <f t="shared" si="52"/>
        <v>2245.4850000000001</v>
      </c>
      <c r="H1485" s="4">
        <f t="shared" si="53"/>
        <v>0.5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720.17</v>
      </c>
      <c r="D1486" s="2">
        <v>0</v>
      </c>
      <c r="E1486" s="2">
        <v>0</v>
      </c>
      <c r="F1486" s="2">
        <v>0</v>
      </c>
      <c r="G1486" s="4">
        <f t="shared" si="52"/>
        <v>5.0411899999999994</v>
      </c>
      <c r="H1486" s="4">
        <f t="shared" si="53"/>
        <v>0.16999999999995907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43705.7</v>
      </c>
      <c r="D1489" s="2">
        <v>0</v>
      </c>
      <c r="E1489" s="2">
        <v>0</v>
      </c>
      <c r="F1489" s="2">
        <v>0</v>
      </c>
      <c r="G1489" s="4">
        <f t="shared" si="52"/>
        <v>437.05699999999996</v>
      </c>
      <c r="H1489" s="4">
        <f t="shared" si="53"/>
        <v>0.30000000000291038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5129.93</v>
      </c>
      <c r="D1491" s="2">
        <v>0</v>
      </c>
      <c r="E1491" s="2">
        <v>0</v>
      </c>
      <c r="F1491" s="2">
        <v>0</v>
      </c>
      <c r="G1491" s="4">
        <f t="shared" si="52"/>
        <v>61.559160000000006</v>
      </c>
      <c r="H1491" s="4">
        <f t="shared" si="53"/>
        <v>6.9999999999708962E-2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77309.179999999993</v>
      </c>
      <c r="D1492" s="2">
        <v>0</v>
      </c>
      <c r="E1492" s="2">
        <v>0</v>
      </c>
      <c r="F1492" s="2">
        <v>0</v>
      </c>
      <c r="G1492" s="4">
        <f t="shared" si="52"/>
        <v>1005.0193399999998</v>
      </c>
      <c r="H1492" s="4">
        <f t="shared" si="53"/>
        <v>0.17999999999301508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2012312.6099999999</v>
      </c>
      <c r="D1499" s="2">
        <v>0</v>
      </c>
      <c r="E1499" s="2">
        <v>0</v>
      </c>
      <c r="F1499" s="2">
        <v>0</v>
      </c>
      <c r="G1499" s="4">
        <f t="shared" si="52"/>
        <v>40246.252199999995</v>
      </c>
      <c r="H1499" s="4">
        <f t="shared" si="53"/>
        <v>0.39000000013038516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5979.77</v>
      </c>
      <c r="D1500" s="2">
        <v>0</v>
      </c>
      <c r="E1500" s="2">
        <v>0</v>
      </c>
      <c r="F1500" s="2">
        <v>0</v>
      </c>
      <c r="G1500" s="4">
        <f t="shared" si="52"/>
        <v>125.57517000000001</v>
      </c>
      <c r="H1500" s="4">
        <f t="shared" si="53"/>
        <v>0.22999999999956344</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1939261.3099999998</v>
      </c>
      <c r="D1501" s="2">
        <v>0</v>
      </c>
      <c r="E1501" s="2">
        <v>0</v>
      </c>
      <c r="F1501" s="2">
        <v>0</v>
      </c>
      <c r="G1501" s="4">
        <f t="shared" si="52"/>
        <v>42663.748819999993</v>
      </c>
      <c r="H1501" s="4">
        <f t="shared" si="53"/>
        <v>0.30999999982304871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1518745.41</v>
      </c>
      <c r="D1502" s="2">
        <v>0</v>
      </c>
      <c r="E1502" s="2">
        <v>0</v>
      </c>
      <c r="F1502" s="2">
        <v>0</v>
      </c>
      <c r="G1502" s="4">
        <f t="shared" si="52"/>
        <v>34931.14443</v>
      </c>
      <c r="H1502" s="4">
        <f t="shared" si="53"/>
        <v>0.40999999991618097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371204.99</v>
      </c>
      <c r="D1503" s="2">
        <v>0</v>
      </c>
      <c r="E1503" s="2">
        <v>0</v>
      </c>
      <c r="F1503" s="2">
        <v>0</v>
      </c>
      <c r="G1503" s="4">
        <f t="shared" si="52"/>
        <v>8908.9197600000007</v>
      </c>
      <c r="H1503" s="4">
        <f t="shared" si="53"/>
        <v>1.0000000009313226E-2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720.17</v>
      </c>
      <c r="D1504" s="2">
        <v>0</v>
      </c>
      <c r="E1504" s="2">
        <v>0</v>
      </c>
      <c r="F1504" s="2">
        <v>0</v>
      </c>
      <c r="G1504" s="4">
        <f t="shared" si="52"/>
        <v>18.004249999999999</v>
      </c>
      <c r="H1504" s="4">
        <f t="shared" si="53"/>
        <v>0.16999999999995907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43460.81</v>
      </c>
      <c r="D1507" s="2">
        <v>0</v>
      </c>
      <c r="E1507" s="2">
        <v>0</v>
      </c>
      <c r="F1507" s="2">
        <v>0</v>
      </c>
      <c r="G1507" s="4">
        <f t="shared" si="52"/>
        <v>1216.9026799999999</v>
      </c>
      <c r="H1507" s="4">
        <f t="shared" si="53"/>
        <v>0.19000000000232831</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5129.93</v>
      </c>
      <c r="D1509" s="2">
        <v>0</v>
      </c>
      <c r="E1509" s="2">
        <v>0</v>
      </c>
      <c r="F1509" s="2">
        <v>0</v>
      </c>
      <c r="G1509" s="4">
        <f t="shared" si="52"/>
        <v>153.89789999999999</v>
      </c>
      <c r="H1509" s="4">
        <f t="shared" si="53"/>
        <v>6.9999999999708962E-2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67071.53</v>
      </c>
      <c r="D1510" s="2">
        <v>0</v>
      </c>
      <c r="E1510" s="2">
        <v>0</v>
      </c>
      <c r="F1510" s="2">
        <v>0</v>
      </c>
      <c r="G1510" s="4">
        <f t="shared" si="52"/>
        <v>2079.2174300000001</v>
      </c>
      <c r="H1510" s="4">
        <f t="shared" si="53"/>
        <v>0.47000000000116415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99488.25</v>
      </c>
      <c r="D1517" s="2">
        <v>0</v>
      </c>
      <c r="E1517" s="2">
        <v>0</v>
      </c>
      <c r="F1517" s="2">
        <v>0</v>
      </c>
      <c r="G1517" s="4">
        <f t="shared" si="54"/>
        <v>3780.5535</v>
      </c>
      <c r="H1517" s="4">
        <f t="shared" si="55"/>
        <v>0.25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34975.03</v>
      </c>
      <c r="D1518" s="2">
        <v>0</v>
      </c>
      <c r="E1518" s="2">
        <v>0</v>
      </c>
      <c r="F1518" s="2">
        <v>0</v>
      </c>
      <c r="G1518" s="4">
        <f t="shared" si="54"/>
        <v>1364.0261699999999</v>
      </c>
      <c r="H1518" s="4">
        <f t="shared" si="55"/>
        <v>2.9999999998835847E-2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22620.28</v>
      </c>
      <c r="D1524" s="2">
        <v>0</v>
      </c>
      <c r="E1524" s="2">
        <v>0</v>
      </c>
      <c r="F1524" s="2">
        <v>0</v>
      </c>
      <c r="G1524" s="4">
        <f t="shared" si="54"/>
        <v>1017.9125999999999</v>
      </c>
      <c r="H1524" s="4">
        <f t="shared" si="55"/>
        <v>0.27999999999883585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22620.28</v>
      </c>
      <c r="D1530" s="2">
        <v>0</v>
      </c>
      <c r="E1530" s="2">
        <v>0</v>
      </c>
      <c r="F1530" s="2">
        <v>0</v>
      </c>
      <c r="G1530" s="4">
        <f t="shared" si="54"/>
        <v>1153.6342799999998</v>
      </c>
      <c r="H1530" s="4">
        <f t="shared" si="55"/>
        <v>0.27999999999883585</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22620.28</v>
      </c>
      <c r="D1531" s="2">
        <v>0</v>
      </c>
      <c r="E1531" s="2">
        <v>0</v>
      </c>
      <c r="F1531" s="2">
        <v>0</v>
      </c>
      <c r="G1531" s="4">
        <f t="shared" si="54"/>
        <v>1176.2545599999999</v>
      </c>
      <c r="H1531" s="4">
        <f t="shared" si="55"/>
        <v>0.27999999999883585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12354.75</v>
      </c>
      <c r="D1565" s="2">
        <v>0</v>
      </c>
      <c r="E1565" s="2">
        <v>0</v>
      </c>
      <c r="F1565" s="2">
        <v>0</v>
      </c>
      <c r="G1565" s="4">
        <f t="shared" si="56"/>
        <v>1062.5084999999999</v>
      </c>
      <c r="H1565" s="4">
        <f t="shared" si="57"/>
        <v>0.25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12354.75</v>
      </c>
      <c r="D1566" s="2">
        <v>0</v>
      </c>
      <c r="E1566" s="2">
        <v>0</v>
      </c>
      <c r="F1566" s="2">
        <v>0</v>
      </c>
      <c r="G1566" s="4">
        <f t="shared" si="56"/>
        <v>1074.8632499999999</v>
      </c>
      <c r="H1566" s="4">
        <f t="shared" si="57"/>
        <v>0.25</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64513.219999999994</v>
      </c>
      <c r="D1576" s="2">
        <v>0</v>
      </c>
      <c r="E1576" s="2">
        <v>0</v>
      </c>
      <c r="F1576" s="2">
        <v>0</v>
      </c>
      <c r="G1576" s="4">
        <f t="shared" si="56"/>
        <v>6257.7823399999997</v>
      </c>
      <c r="H1576" s="4">
        <f t="shared" si="57"/>
        <v>0.2199999999938882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23481.77</v>
      </c>
      <c r="D1577" s="2">
        <v>0</v>
      </c>
      <c r="E1577" s="2">
        <v>0</v>
      </c>
      <c r="F1577" s="2">
        <v>0</v>
      </c>
      <c r="G1577" s="4">
        <f t="shared" si="56"/>
        <v>2301.2134599999999</v>
      </c>
      <c r="H1577" s="4">
        <f t="shared" si="57"/>
        <v>0.22999999999956344</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39790.74</v>
      </c>
      <c r="D1578" s="2">
        <v>0</v>
      </c>
      <c r="E1578" s="2">
        <v>0</v>
      </c>
      <c r="F1578" s="2">
        <v>0</v>
      </c>
      <c r="G1578" s="4">
        <f t="shared" si="56"/>
        <v>3939.2832600000002</v>
      </c>
      <c r="H1578" s="4">
        <f t="shared" si="57"/>
        <v>0.26000000000203727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1240.71</v>
      </c>
      <c r="D1579" s="2">
        <v>0</v>
      </c>
      <c r="E1579" s="2">
        <v>0</v>
      </c>
      <c r="F1579" s="2">
        <v>0</v>
      </c>
      <c r="G1579" s="4">
        <f t="shared" si="56"/>
        <v>124.07100000000001</v>
      </c>
      <c r="H1579" s="4">
        <f t="shared" si="57"/>
        <v>0.28999999999996362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H8" sqref="H8"/>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14398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0</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1696008.4800000002</v>
      </c>
      <c r="I16" s="58">
        <f>'PR-RAS'!E6</f>
        <v>2007833.9300000004</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1665113.7500000002</v>
      </c>
      <c r="I17" s="58">
        <f>'PR-RAS'!E151</f>
        <v>1929151.42</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43235.09</v>
      </c>
      <c r="I19" s="61">
        <f>'PR-RAS'!E646</f>
        <v>41861.759999999485</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2728655.86</v>
      </c>
      <c r="I20" s="64">
        <f>BILANCA!E7</f>
        <v>2728296.55</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39863.56</v>
      </c>
      <c r="I21" s="67">
        <f>BILANCA!E68</f>
        <v>64006.459999999992</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76046.399999999994</v>
      </c>
      <c r="I22" s="67">
        <f>BILANCA!E176</f>
        <v>99488.25</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2692473.02</v>
      </c>
      <c r="I23" s="70">
        <f>BILANCA!E237</f>
        <v>2692814.76</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1728417.6300000001</v>
      </c>
      <c r="I27" s="67">
        <f>'RAS-funkcijski'!E114</f>
        <v>2006460.6</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1728417.6300000001</v>
      </c>
      <c r="I28" s="72">
        <f>'RAS-funkcijski'!E141</f>
        <v>2006460.6</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22744.82</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22744.82</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76046.399999999994</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99488.25</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34975.03</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64513.219999999994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D646" sqref="D646"/>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1696008.4800000002</v>
      </c>
      <c r="E6" s="106">
        <f>E7+E44+E50+E82+E106+E124+E133+E139</f>
        <v>2007833.9300000004</v>
      </c>
      <c r="F6" s="86">
        <f t="shared" ref="F6:F69" si="0">IF(D6&lt;&gt;0,IF(E6/D6&gt;=100,"&gt;&gt;100",E6/D6*100),"-")</f>
        <v>118.38584262267369</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107">
        <v>0</v>
      </c>
      <c r="E9" s="107">
        <v>0</v>
      </c>
      <c r="F9" s="86" t="str">
        <f t="shared" si="0"/>
        <v>-</v>
      </c>
    </row>
    <row r="10" spans="1:25" s="1" customFormat="1" ht="12.75" customHeight="1" x14ac:dyDescent="0.2">
      <c r="A10" s="83" t="s">
        <v>66</v>
      </c>
      <c r="B10" s="84" t="s">
        <v>67</v>
      </c>
      <c r="C10" s="85" t="s">
        <v>66</v>
      </c>
      <c r="D10" s="107">
        <v>0</v>
      </c>
      <c r="E10" s="107">
        <v>0</v>
      </c>
      <c r="F10" s="86" t="str">
        <f t="shared" si="0"/>
        <v>-</v>
      </c>
    </row>
    <row r="11" spans="1:25" s="1" customFormat="1" ht="12.75" customHeight="1" x14ac:dyDescent="0.2">
      <c r="A11" s="83" t="s">
        <v>68</v>
      </c>
      <c r="B11" s="84" t="s">
        <v>69</v>
      </c>
      <c r="C11" s="85" t="s">
        <v>68</v>
      </c>
      <c r="D11" s="107">
        <v>0</v>
      </c>
      <c r="E11" s="107">
        <v>0</v>
      </c>
      <c r="F11" s="86" t="str">
        <f t="shared" si="0"/>
        <v>-</v>
      </c>
    </row>
    <row r="12" spans="1:25" s="1" customFormat="1" ht="12.75" customHeight="1" x14ac:dyDescent="0.2">
      <c r="A12" s="83" t="s">
        <v>70</v>
      </c>
      <c r="B12" s="84" t="s">
        <v>71</v>
      </c>
      <c r="C12" s="85" t="s">
        <v>70</v>
      </c>
      <c r="D12" s="107">
        <v>0</v>
      </c>
      <c r="E12" s="107">
        <v>0</v>
      </c>
      <c r="F12" s="86" t="str">
        <f t="shared" si="0"/>
        <v>-</v>
      </c>
    </row>
    <row r="13" spans="1:25" s="1" customFormat="1" ht="12.75" customHeight="1" x14ac:dyDescent="0.2">
      <c r="A13" s="83" t="s">
        <v>72</v>
      </c>
      <c r="B13" s="84" t="s">
        <v>73</v>
      </c>
      <c r="C13" s="85" t="s">
        <v>72</v>
      </c>
      <c r="D13" s="107">
        <v>0</v>
      </c>
      <c r="E13" s="107">
        <v>0</v>
      </c>
      <c r="F13" s="86" t="str">
        <f t="shared" si="0"/>
        <v>-</v>
      </c>
    </row>
    <row r="14" spans="1:25" s="1" customFormat="1" ht="12.75" customHeight="1" x14ac:dyDescent="0.2">
      <c r="A14" s="83" t="s">
        <v>74</v>
      </c>
      <c r="B14" s="84" t="s">
        <v>75</v>
      </c>
      <c r="C14" s="85" t="s">
        <v>74</v>
      </c>
      <c r="D14" s="107">
        <v>0</v>
      </c>
      <c r="E14" s="107">
        <v>0</v>
      </c>
      <c r="F14" s="86" t="str">
        <f t="shared" si="0"/>
        <v>-</v>
      </c>
    </row>
    <row r="15" spans="1:25" s="1" customFormat="1" ht="12.75" customHeight="1" x14ac:dyDescent="0.2">
      <c r="A15" s="83" t="s">
        <v>76</v>
      </c>
      <c r="B15" s="84" t="s">
        <v>77</v>
      </c>
      <c r="C15" s="85" t="s">
        <v>76</v>
      </c>
      <c r="D15" s="107">
        <v>0</v>
      </c>
      <c r="E15" s="107">
        <v>0</v>
      </c>
      <c r="F15" s="86" t="str">
        <f t="shared" si="0"/>
        <v>-</v>
      </c>
    </row>
    <row r="16" spans="1:25" s="1" customFormat="1" ht="12.75" customHeight="1" x14ac:dyDescent="0.2">
      <c r="A16" s="83" t="s">
        <v>78</v>
      </c>
      <c r="B16" s="84" t="s">
        <v>79</v>
      </c>
      <c r="C16" s="85" t="s">
        <v>78</v>
      </c>
      <c r="D16" s="107">
        <v>0</v>
      </c>
      <c r="E16" s="107">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107">
        <v>0</v>
      </c>
      <c r="E18" s="107">
        <v>0</v>
      </c>
      <c r="F18" s="86" t="str">
        <f t="shared" si="0"/>
        <v>-</v>
      </c>
    </row>
    <row r="19" spans="1:6" s="1" customFormat="1" ht="12.75" customHeight="1" x14ac:dyDescent="0.2">
      <c r="A19" s="83" t="s">
        <v>84</v>
      </c>
      <c r="B19" s="84" t="s">
        <v>85</v>
      </c>
      <c r="C19" s="85" t="s">
        <v>84</v>
      </c>
      <c r="D19" s="107">
        <v>0</v>
      </c>
      <c r="E19" s="107">
        <v>0</v>
      </c>
      <c r="F19" s="86" t="str">
        <f t="shared" si="0"/>
        <v>-</v>
      </c>
    </row>
    <row r="20" spans="1:6" s="1" customFormat="1" ht="12.75" customHeight="1" x14ac:dyDescent="0.2">
      <c r="A20" s="83" t="s">
        <v>86</v>
      </c>
      <c r="B20" s="108" t="s">
        <v>87</v>
      </c>
      <c r="C20" s="85" t="s">
        <v>86</v>
      </c>
      <c r="D20" s="107">
        <v>0</v>
      </c>
      <c r="E20" s="107">
        <v>0</v>
      </c>
      <c r="F20" s="86" t="str">
        <f t="shared" si="0"/>
        <v>-</v>
      </c>
    </row>
    <row r="21" spans="1:6" s="1" customFormat="1" ht="12.75" customHeight="1" x14ac:dyDescent="0.2">
      <c r="A21" s="83" t="s">
        <v>88</v>
      </c>
      <c r="B21" s="84" t="s">
        <v>89</v>
      </c>
      <c r="C21" s="85" t="s">
        <v>88</v>
      </c>
      <c r="D21" s="107">
        <v>0</v>
      </c>
      <c r="E21" s="107">
        <v>0</v>
      </c>
      <c r="F21" s="86" t="str">
        <f t="shared" si="0"/>
        <v>-</v>
      </c>
    </row>
    <row r="22" spans="1:6" s="1" customFormat="1" ht="12.75" customHeight="1" x14ac:dyDescent="0.2">
      <c r="A22" s="83" t="s">
        <v>90</v>
      </c>
      <c r="B22" s="84" t="s">
        <v>91</v>
      </c>
      <c r="C22" s="85" t="s">
        <v>90</v>
      </c>
      <c r="D22" s="107">
        <v>0</v>
      </c>
      <c r="E22" s="107">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107">
        <v>0</v>
      </c>
      <c r="E24" s="107">
        <v>0</v>
      </c>
      <c r="F24" s="86" t="str">
        <f t="shared" si="0"/>
        <v>-</v>
      </c>
    </row>
    <row r="25" spans="1:6" s="1" customFormat="1" ht="12.75" customHeight="1" x14ac:dyDescent="0.2">
      <c r="A25" s="83" t="s">
        <v>96</v>
      </c>
      <c r="B25" s="84" t="s">
        <v>97</v>
      </c>
      <c r="C25" s="85" t="s">
        <v>96</v>
      </c>
      <c r="D25" s="107">
        <v>0</v>
      </c>
      <c r="E25" s="107">
        <v>0</v>
      </c>
      <c r="F25" s="86" t="str">
        <f t="shared" si="0"/>
        <v>-</v>
      </c>
    </row>
    <row r="26" spans="1:6" s="1" customFormat="1" ht="12.75" customHeight="1" x14ac:dyDescent="0.2">
      <c r="A26" s="83" t="s">
        <v>98</v>
      </c>
      <c r="B26" s="84" t="s">
        <v>99</v>
      </c>
      <c r="C26" s="85" t="s">
        <v>98</v>
      </c>
      <c r="D26" s="107">
        <v>0</v>
      </c>
      <c r="E26" s="107">
        <v>0</v>
      </c>
      <c r="F26" s="86" t="str">
        <f t="shared" si="0"/>
        <v>-</v>
      </c>
    </row>
    <row r="27" spans="1:6" s="1" customFormat="1" ht="12.75" customHeight="1" x14ac:dyDescent="0.2">
      <c r="A27" s="83" t="s">
        <v>100</v>
      </c>
      <c r="B27" s="84" t="s">
        <v>101</v>
      </c>
      <c r="C27" s="85" t="s">
        <v>100</v>
      </c>
      <c r="D27" s="107">
        <v>0</v>
      </c>
      <c r="E27" s="107">
        <v>0</v>
      </c>
      <c r="F27" s="86" t="str">
        <f t="shared" si="0"/>
        <v>-</v>
      </c>
    </row>
    <row r="28" spans="1:6" s="1" customFormat="1" ht="12.75" customHeight="1" x14ac:dyDescent="0.2">
      <c r="A28" s="83" t="s">
        <v>102</v>
      </c>
      <c r="B28" s="84" t="s">
        <v>103</v>
      </c>
      <c r="C28" s="85" t="s">
        <v>102</v>
      </c>
      <c r="D28" s="107">
        <v>0</v>
      </c>
      <c r="E28" s="107">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107">
        <v>0</v>
      </c>
      <c r="E30" s="107">
        <v>0</v>
      </c>
      <c r="F30" s="86" t="str">
        <f t="shared" si="0"/>
        <v>-</v>
      </c>
    </row>
    <row r="31" spans="1:6" s="1" customFormat="1" ht="12.75" customHeight="1" x14ac:dyDescent="0.2">
      <c r="A31" s="83" t="s">
        <v>108</v>
      </c>
      <c r="B31" s="84" t="s">
        <v>109</v>
      </c>
      <c r="C31" s="85" t="s">
        <v>108</v>
      </c>
      <c r="D31" s="107">
        <v>0</v>
      </c>
      <c r="E31" s="107">
        <v>0</v>
      </c>
      <c r="F31" s="86" t="str">
        <f t="shared" si="0"/>
        <v>-</v>
      </c>
    </row>
    <row r="32" spans="1:6" s="1" customFormat="1" ht="12.75" customHeight="1" x14ac:dyDescent="0.2">
      <c r="A32" s="83" t="s">
        <v>110</v>
      </c>
      <c r="B32" s="84" t="s">
        <v>111</v>
      </c>
      <c r="C32" s="85" t="s">
        <v>110</v>
      </c>
      <c r="D32" s="107">
        <v>0</v>
      </c>
      <c r="E32" s="107">
        <v>0</v>
      </c>
      <c r="F32" s="86" t="str">
        <f t="shared" si="0"/>
        <v>-</v>
      </c>
    </row>
    <row r="33" spans="1:6" s="1" customFormat="1" ht="12.75" customHeight="1" x14ac:dyDescent="0.2">
      <c r="A33" s="83" t="s">
        <v>112</v>
      </c>
      <c r="B33" s="84" t="s">
        <v>113</v>
      </c>
      <c r="C33" s="85" t="s">
        <v>112</v>
      </c>
      <c r="D33" s="107">
        <v>0</v>
      </c>
      <c r="E33" s="107">
        <v>0</v>
      </c>
      <c r="F33" s="86" t="str">
        <f t="shared" si="0"/>
        <v>-</v>
      </c>
    </row>
    <row r="34" spans="1:6" s="1" customFormat="1" ht="12.75" customHeight="1" x14ac:dyDescent="0.2">
      <c r="A34" s="83" t="s">
        <v>114</v>
      </c>
      <c r="B34" s="84" t="s">
        <v>115</v>
      </c>
      <c r="C34" s="85" t="s">
        <v>114</v>
      </c>
      <c r="D34" s="107">
        <v>0</v>
      </c>
      <c r="E34" s="107">
        <v>0</v>
      </c>
      <c r="F34" s="86" t="str">
        <f t="shared" si="0"/>
        <v>-</v>
      </c>
    </row>
    <row r="35" spans="1:6" s="1" customFormat="1" ht="12.75" customHeight="1" x14ac:dyDescent="0.2">
      <c r="A35" s="83" t="s">
        <v>116</v>
      </c>
      <c r="B35" s="84" t="s">
        <v>117</v>
      </c>
      <c r="C35" s="85" t="s">
        <v>116</v>
      </c>
      <c r="D35" s="107">
        <v>0</v>
      </c>
      <c r="E35" s="107">
        <v>0</v>
      </c>
      <c r="F35" s="86" t="str">
        <f t="shared" si="0"/>
        <v>-</v>
      </c>
    </row>
    <row r="36" spans="1:6" s="1" customFormat="1" ht="12.75" customHeight="1" x14ac:dyDescent="0.2">
      <c r="A36" s="83" t="s">
        <v>118</v>
      </c>
      <c r="B36" s="84" t="s">
        <v>119</v>
      </c>
      <c r="C36" s="85" t="s">
        <v>118</v>
      </c>
      <c r="D36" s="107">
        <v>0</v>
      </c>
      <c r="E36" s="107">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107">
        <v>0</v>
      </c>
      <c r="E38" s="107">
        <v>0</v>
      </c>
      <c r="F38" s="86" t="str">
        <f t="shared" si="0"/>
        <v>-</v>
      </c>
    </row>
    <row r="39" spans="1:6" s="1" customFormat="1" ht="12.75" customHeight="1" x14ac:dyDescent="0.2">
      <c r="A39" s="83" t="s">
        <v>124</v>
      </c>
      <c r="B39" s="84" t="s">
        <v>125</v>
      </c>
      <c r="C39" s="85" t="s">
        <v>124</v>
      </c>
      <c r="D39" s="107">
        <v>0</v>
      </c>
      <c r="E39" s="107">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107">
        <v>0</v>
      </c>
      <c r="E41" s="107">
        <v>0</v>
      </c>
      <c r="F41" s="86" t="str">
        <f t="shared" si="0"/>
        <v>-</v>
      </c>
    </row>
    <row r="42" spans="1:6" s="1" customFormat="1" ht="12.75" customHeight="1" x14ac:dyDescent="0.2">
      <c r="A42" s="83" t="s">
        <v>130</v>
      </c>
      <c r="B42" s="84" t="s">
        <v>131</v>
      </c>
      <c r="C42" s="85" t="s">
        <v>130</v>
      </c>
      <c r="D42" s="107">
        <v>0</v>
      </c>
      <c r="E42" s="107">
        <v>0</v>
      </c>
      <c r="F42" s="86" t="str">
        <f t="shared" si="0"/>
        <v>-</v>
      </c>
    </row>
    <row r="43" spans="1:6" s="1" customFormat="1" ht="12.75" customHeight="1" x14ac:dyDescent="0.2">
      <c r="A43" s="83" t="s">
        <v>132</v>
      </c>
      <c r="B43" s="84" t="s">
        <v>133</v>
      </c>
      <c r="C43" s="85" t="s">
        <v>132</v>
      </c>
      <c r="D43" s="107">
        <v>0</v>
      </c>
      <c r="E43" s="107">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107">
        <v>0</v>
      </c>
      <c r="E46" s="107">
        <v>0</v>
      </c>
      <c r="F46" s="86" t="str">
        <f t="shared" si="0"/>
        <v>-</v>
      </c>
    </row>
    <row r="47" spans="1:6" s="1" customFormat="1" ht="12.75" customHeight="1" x14ac:dyDescent="0.2">
      <c r="A47" s="83" t="s">
        <v>140</v>
      </c>
      <c r="B47" s="84" t="s">
        <v>141</v>
      </c>
      <c r="C47" s="85" t="s">
        <v>140</v>
      </c>
      <c r="D47" s="107">
        <v>0</v>
      </c>
      <c r="E47" s="107">
        <v>0</v>
      </c>
      <c r="F47" s="86" t="str">
        <f t="shared" si="0"/>
        <v>-</v>
      </c>
    </row>
    <row r="48" spans="1:6" s="1" customFormat="1" ht="12.75" customHeight="1" x14ac:dyDescent="0.2">
      <c r="A48" s="83" t="s">
        <v>142</v>
      </c>
      <c r="B48" s="84" t="s">
        <v>143</v>
      </c>
      <c r="C48" s="85" t="s">
        <v>142</v>
      </c>
      <c r="D48" s="107">
        <v>0</v>
      </c>
      <c r="E48" s="107">
        <v>0</v>
      </c>
      <c r="F48" s="86" t="str">
        <f t="shared" si="0"/>
        <v>-</v>
      </c>
    </row>
    <row r="49" spans="1:6" s="1" customFormat="1" ht="12.75" customHeight="1" x14ac:dyDescent="0.2">
      <c r="A49" s="83" t="s">
        <v>144</v>
      </c>
      <c r="B49" s="84" t="s">
        <v>145</v>
      </c>
      <c r="C49" s="85" t="s">
        <v>144</v>
      </c>
      <c r="D49" s="107">
        <v>0</v>
      </c>
      <c r="E49" s="107">
        <v>0</v>
      </c>
      <c r="F49" s="86" t="str">
        <f t="shared" si="0"/>
        <v>-</v>
      </c>
    </row>
    <row r="50" spans="1:6" s="1" customFormat="1" ht="24" customHeight="1" x14ac:dyDescent="0.2">
      <c r="A50" s="83" t="s">
        <v>146</v>
      </c>
      <c r="B50" s="109" t="s">
        <v>147</v>
      </c>
      <c r="C50" s="85" t="s">
        <v>146</v>
      </c>
      <c r="D50" s="106">
        <f>D51+D54+D59+D62+D65+D68+D71+D74+D77</f>
        <v>1363475.06</v>
      </c>
      <c r="E50" s="106">
        <f>E51+E54+E59+E62+E65+E68+E71+E74+E77</f>
        <v>1670193.8000000003</v>
      </c>
      <c r="F50" s="86">
        <f t="shared" si="0"/>
        <v>122.49536856215033</v>
      </c>
    </row>
    <row r="51" spans="1:6" s="1" customFormat="1" ht="12.75" customHeight="1" x14ac:dyDescent="0.2">
      <c r="A51" s="83" t="s">
        <v>148</v>
      </c>
      <c r="B51" s="109" t="s">
        <v>149</v>
      </c>
      <c r="C51" s="85" t="s">
        <v>148</v>
      </c>
      <c r="D51" s="106">
        <f>D52+D53</f>
        <v>0</v>
      </c>
      <c r="E51" s="106">
        <f>E52+E53</f>
        <v>0</v>
      </c>
      <c r="F51" s="86" t="str">
        <f t="shared" si="0"/>
        <v>-</v>
      </c>
    </row>
    <row r="52" spans="1:6" s="1" customFormat="1" ht="12.75" customHeight="1" x14ac:dyDescent="0.2">
      <c r="A52" s="83" t="s">
        <v>150</v>
      </c>
      <c r="B52" s="109" t="s">
        <v>151</v>
      </c>
      <c r="C52" s="85" t="s">
        <v>150</v>
      </c>
      <c r="D52" s="107">
        <v>0</v>
      </c>
      <c r="E52" s="107">
        <v>0</v>
      </c>
      <c r="F52" s="86" t="str">
        <f t="shared" si="0"/>
        <v>-</v>
      </c>
    </row>
    <row r="53" spans="1:6" s="1" customFormat="1" ht="12.75" customHeight="1" x14ac:dyDescent="0.2">
      <c r="A53" s="83" t="s">
        <v>152</v>
      </c>
      <c r="B53" s="109" t="s">
        <v>153</v>
      </c>
      <c r="C53" s="85" t="s">
        <v>152</v>
      </c>
      <c r="D53" s="107">
        <v>0</v>
      </c>
      <c r="E53" s="107">
        <v>0</v>
      </c>
      <c r="F53" s="86" t="str">
        <f t="shared" si="0"/>
        <v>-</v>
      </c>
    </row>
    <row r="54" spans="1:6" s="1" customFormat="1" ht="24" customHeight="1" x14ac:dyDescent="0.2">
      <c r="A54" s="83" t="s">
        <v>154</v>
      </c>
      <c r="B54" s="109" t="s">
        <v>155</v>
      </c>
      <c r="C54" s="85" t="s">
        <v>154</v>
      </c>
      <c r="D54" s="106">
        <f>SUM(D55:D58)</f>
        <v>0</v>
      </c>
      <c r="E54" s="106">
        <f>SUM(E55:E58)</f>
        <v>0</v>
      </c>
      <c r="F54" s="86" t="str">
        <f t="shared" si="0"/>
        <v>-</v>
      </c>
    </row>
    <row r="55" spans="1:6" s="1" customFormat="1" ht="12.75" customHeight="1" x14ac:dyDescent="0.2">
      <c r="A55" s="83" t="s">
        <v>156</v>
      </c>
      <c r="B55" s="109" t="s">
        <v>157</v>
      </c>
      <c r="C55" s="85" t="s">
        <v>156</v>
      </c>
      <c r="D55" s="107">
        <v>0</v>
      </c>
      <c r="E55" s="107">
        <v>0</v>
      </c>
      <c r="F55" s="86" t="str">
        <f t="shared" si="0"/>
        <v>-</v>
      </c>
    </row>
    <row r="56" spans="1:6" s="1" customFormat="1" ht="12.75" customHeight="1" x14ac:dyDescent="0.2">
      <c r="A56" s="83" t="s">
        <v>158</v>
      </c>
      <c r="B56" s="109" t="s">
        <v>159</v>
      </c>
      <c r="C56" s="85" t="s">
        <v>158</v>
      </c>
      <c r="D56" s="107">
        <v>0</v>
      </c>
      <c r="E56" s="107">
        <v>0</v>
      </c>
      <c r="F56" s="86" t="str">
        <f t="shared" si="0"/>
        <v>-</v>
      </c>
    </row>
    <row r="57" spans="1:6" s="1" customFormat="1" ht="12.75" customHeight="1" x14ac:dyDescent="0.2">
      <c r="A57" s="83" t="s">
        <v>160</v>
      </c>
      <c r="B57" s="109" t="s">
        <v>161</v>
      </c>
      <c r="C57" s="85" t="s">
        <v>160</v>
      </c>
      <c r="D57" s="107">
        <v>0</v>
      </c>
      <c r="E57" s="107">
        <v>0</v>
      </c>
      <c r="F57" s="86" t="str">
        <f t="shared" si="0"/>
        <v>-</v>
      </c>
    </row>
    <row r="58" spans="1:6" s="1" customFormat="1" ht="12.75" customHeight="1" x14ac:dyDescent="0.2">
      <c r="A58" s="83" t="s">
        <v>162</v>
      </c>
      <c r="B58" s="109" t="s">
        <v>163</v>
      </c>
      <c r="C58" s="85" t="s">
        <v>162</v>
      </c>
      <c r="D58" s="107">
        <v>0</v>
      </c>
      <c r="E58" s="107">
        <v>0</v>
      </c>
      <c r="F58" s="86" t="str">
        <f t="shared" si="0"/>
        <v>-</v>
      </c>
    </row>
    <row r="59" spans="1:6" s="1" customFormat="1" ht="24" customHeight="1" x14ac:dyDescent="0.2">
      <c r="A59" s="83" t="s">
        <v>164</v>
      </c>
      <c r="B59" s="109" t="s">
        <v>165</v>
      </c>
      <c r="C59" s="85" t="s">
        <v>164</v>
      </c>
      <c r="D59" s="106">
        <f>SUM(D60:D61)</f>
        <v>0</v>
      </c>
      <c r="E59" s="106">
        <f>SUM(E60:E61)</f>
        <v>0</v>
      </c>
      <c r="F59" s="86" t="str">
        <f t="shared" si="0"/>
        <v>-</v>
      </c>
    </row>
    <row r="60" spans="1:6" s="1" customFormat="1" ht="24" customHeight="1" x14ac:dyDescent="0.2">
      <c r="A60" s="83" t="s">
        <v>166</v>
      </c>
      <c r="B60" s="109" t="s">
        <v>167</v>
      </c>
      <c r="C60" s="85" t="s">
        <v>166</v>
      </c>
      <c r="D60" s="107">
        <v>0</v>
      </c>
      <c r="E60" s="107">
        <v>0</v>
      </c>
      <c r="F60" s="86" t="str">
        <f t="shared" si="0"/>
        <v>-</v>
      </c>
    </row>
    <row r="61" spans="1:6" s="1" customFormat="1" ht="24" customHeight="1" x14ac:dyDescent="0.2">
      <c r="A61" s="83" t="s">
        <v>168</v>
      </c>
      <c r="B61" s="109" t="s">
        <v>169</v>
      </c>
      <c r="C61" s="85" t="s">
        <v>168</v>
      </c>
      <c r="D61" s="107">
        <v>0</v>
      </c>
      <c r="E61" s="107">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107">
        <v>0</v>
      </c>
      <c r="E63" s="107">
        <v>0</v>
      </c>
      <c r="F63" s="86" t="str">
        <f t="shared" si="0"/>
        <v>-</v>
      </c>
    </row>
    <row r="64" spans="1:6" s="1" customFormat="1" ht="12.75" customHeight="1" x14ac:dyDescent="0.2">
      <c r="A64" s="83" t="s">
        <v>174</v>
      </c>
      <c r="B64" s="84" t="s">
        <v>175</v>
      </c>
      <c r="C64" s="85" t="s">
        <v>174</v>
      </c>
      <c r="D64" s="107">
        <v>0</v>
      </c>
      <c r="E64" s="107">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107">
        <v>0</v>
      </c>
      <c r="E66" s="107">
        <v>0</v>
      </c>
      <c r="F66" s="86" t="str">
        <f t="shared" si="0"/>
        <v>-</v>
      </c>
    </row>
    <row r="67" spans="1:6" s="1" customFormat="1" ht="12.75" customHeight="1" x14ac:dyDescent="0.2">
      <c r="A67" s="83" t="s">
        <v>180</v>
      </c>
      <c r="B67" s="84" t="s">
        <v>181</v>
      </c>
      <c r="C67" s="85" t="s">
        <v>180</v>
      </c>
      <c r="D67" s="107">
        <v>0</v>
      </c>
      <c r="E67" s="107">
        <v>0</v>
      </c>
      <c r="F67" s="86" t="str">
        <f t="shared" si="0"/>
        <v>-</v>
      </c>
    </row>
    <row r="68" spans="1:6" s="1" customFormat="1" ht="24" customHeight="1" x14ac:dyDescent="0.2">
      <c r="A68" s="83" t="s">
        <v>182</v>
      </c>
      <c r="B68" s="108" t="s">
        <v>183</v>
      </c>
      <c r="C68" s="85" t="s">
        <v>182</v>
      </c>
      <c r="D68" s="106">
        <f>SUM(D69:D70)</f>
        <v>1358474.37</v>
      </c>
      <c r="E68" s="106">
        <f>SUM(E69:E70)</f>
        <v>1664598.4500000002</v>
      </c>
      <c r="F68" s="86">
        <f t="shared" si="0"/>
        <v>122.53440232368904</v>
      </c>
    </row>
    <row r="69" spans="1:6" s="1" customFormat="1" ht="12.75" customHeight="1" x14ac:dyDescent="0.2">
      <c r="A69" s="83" t="s">
        <v>184</v>
      </c>
      <c r="B69" s="84" t="s">
        <v>185</v>
      </c>
      <c r="C69" s="85" t="s">
        <v>184</v>
      </c>
      <c r="D69" s="107">
        <v>1320293.0900000001</v>
      </c>
      <c r="E69" s="107">
        <v>1624076.6</v>
      </c>
      <c r="F69" s="86">
        <f t="shared" si="0"/>
        <v>123.00879344903638</v>
      </c>
    </row>
    <row r="70" spans="1:6" s="1" customFormat="1" ht="24" customHeight="1" x14ac:dyDescent="0.2">
      <c r="A70" s="83" t="s">
        <v>186</v>
      </c>
      <c r="B70" s="84" t="s">
        <v>187</v>
      </c>
      <c r="C70" s="85" t="s">
        <v>186</v>
      </c>
      <c r="D70" s="107">
        <v>38181.279999999999</v>
      </c>
      <c r="E70" s="107">
        <v>40521.85</v>
      </c>
      <c r="F70" s="86">
        <f t="shared" ref="F70:F133" si="1">IF(D70&lt;&gt;0,IF(E70/D70&gt;=100,"&gt;&gt;100",E70/D70*100),"-")</f>
        <v>106.13015069164784</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107">
        <v>0</v>
      </c>
      <c r="E72" s="107">
        <v>0</v>
      </c>
      <c r="F72" s="86" t="str">
        <f t="shared" si="1"/>
        <v>-</v>
      </c>
    </row>
    <row r="73" spans="1:6" s="1" customFormat="1" ht="12.75" customHeight="1" x14ac:dyDescent="0.2">
      <c r="A73" s="83" t="s">
        <v>192</v>
      </c>
      <c r="B73" s="84" t="s">
        <v>193</v>
      </c>
      <c r="C73" s="85" t="s">
        <v>192</v>
      </c>
      <c r="D73" s="107">
        <v>0</v>
      </c>
      <c r="E73" s="107">
        <v>0</v>
      </c>
      <c r="F73" s="86" t="str">
        <f t="shared" si="1"/>
        <v>-</v>
      </c>
    </row>
    <row r="74" spans="1:6" s="1" customFormat="1" ht="12.75" customHeight="1" x14ac:dyDescent="0.2">
      <c r="A74" s="83" t="s">
        <v>194</v>
      </c>
      <c r="B74" s="84" t="s">
        <v>195</v>
      </c>
      <c r="C74" s="85" t="s">
        <v>194</v>
      </c>
      <c r="D74" s="106">
        <f>SUM(D75:D76)</f>
        <v>5000.6899999999996</v>
      </c>
      <c r="E74" s="106">
        <f>SUM(E75:E76)</f>
        <v>5595.35</v>
      </c>
      <c r="F74" s="86">
        <f t="shared" si="1"/>
        <v>111.89155896486287</v>
      </c>
    </row>
    <row r="75" spans="1:6" s="1" customFormat="1" ht="12.75" customHeight="1" x14ac:dyDescent="0.2">
      <c r="A75" s="83" t="s">
        <v>196</v>
      </c>
      <c r="B75" s="84" t="s">
        <v>197</v>
      </c>
      <c r="C75" s="85" t="s">
        <v>196</v>
      </c>
      <c r="D75" s="107">
        <v>5000.6899999999996</v>
      </c>
      <c r="E75" s="107">
        <v>5595.35</v>
      </c>
      <c r="F75" s="86">
        <f t="shared" si="1"/>
        <v>111.89155896486287</v>
      </c>
    </row>
    <row r="76" spans="1:6" s="1" customFormat="1" ht="12.75" customHeight="1" x14ac:dyDescent="0.2">
      <c r="A76" s="83" t="s">
        <v>198</v>
      </c>
      <c r="B76" s="84" t="s">
        <v>199</v>
      </c>
      <c r="C76" s="85" t="s">
        <v>198</v>
      </c>
      <c r="D76" s="107">
        <v>0</v>
      </c>
      <c r="E76" s="107">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107">
        <v>0</v>
      </c>
      <c r="E78" s="107">
        <v>0</v>
      </c>
      <c r="F78" s="86" t="str">
        <f t="shared" si="1"/>
        <v>-</v>
      </c>
    </row>
    <row r="79" spans="1:6" s="1" customFormat="1" ht="12.75" customHeight="1" x14ac:dyDescent="0.2">
      <c r="A79" s="83" t="s">
        <v>204</v>
      </c>
      <c r="B79" s="84" t="s">
        <v>205</v>
      </c>
      <c r="C79" s="85" t="s">
        <v>204</v>
      </c>
      <c r="D79" s="107">
        <v>0</v>
      </c>
      <c r="E79" s="107">
        <v>0</v>
      </c>
      <c r="F79" s="86" t="str">
        <f t="shared" si="1"/>
        <v>-</v>
      </c>
    </row>
    <row r="80" spans="1:6" s="1" customFormat="1" ht="24" customHeight="1" x14ac:dyDescent="0.2">
      <c r="A80" s="83" t="s">
        <v>206</v>
      </c>
      <c r="B80" s="84" t="s">
        <v>207</v>
      </c>
      <c r="C80" s="85" t="s">
        <v>206</v>
      </c>
      <c r="D80" s="107">
        <v>0</v>
      </c>
      <c r="E80" s="107">
        <v>0</v>
      </c>
      <c r="F80" s="86" t="str">
        <f t="shared" si="1"/>
        <v>-</v>
      </c>
    </row>
    <row r="81" spans="1:6" s="1" customFormat="1" ht="24" customHeight="1" x14ac:dyDescent="0.2">
      <c r="A81" s="83" t="s">
        <v>208</v>
      </c>
      <c r="B81" s="84" t="s">
        <v>209</v>
      </c>
      <c r="C81" s="85" t="s">
        <v>208</v>
      </c>
      <c r="D81" s="107">
        <v>0</v>
      </c>
      <c r="E81" s="107">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107">
        <v>0</v>
      </c>
      <c r="E84" s="107">
        <v>0</v>
      </c>
      <c r="F84" s="86" t="str">
        <f t="shared" si="1"/>
        <v>-</v>
      </c>
    </row>
    <row r="85" spans="1:6" s="1" customFormat="1" ht="12.75" customHeight="1" x14ac:dyDescent="0.2">
      <c r="A85" s="83" t="s">
        <v>216</v>
      </c>
      <c r="B85" s="84" t="s">
        <v>217</v>
      </c>
      <c r="C85" s="85" t="s">
        <v>216</v>
      </c>
      <c r="D85" s="107">
        <v>0</v>
      </c>
      <c r="E85" s="107">
        <v>0</v>
      </c>
      <c r="F85" s="86" t="str">
        <f t="shared" si="1"/>
        <v>-</v>
      </c>
    </row>
    <row r="86" spans="1:6" s="1" customFormat="1" ht="12.75" customHeight="1" x14ac:dyDescent="0.2">
      <c r="A86" s="83" t="s">
        <v>218</v>
      </c>
      <c r="B86" s="84" t="s">
        <v>219</v>
      </c>
      <c r="C86" s="85" t="s">
        <v>218</v>
      </c>
      <c r="D86" s="107">
        <v>0</v>
      </c>
      <c r="E86" s="107">
        <v>0</v>
      </c>
      <c r="F86" s="86" t="str">
        <f t="shared" si="1"/>
        <v>-</v>
      </c>
    </row>
    <row r="87" spans="1:6" s="1" customFormat="1" ht="12.75" customHeight="1" x14ac:dyDescent="0.2">
      <c r="A87" s="83" t="s">
        <v>220</v>
      </c>
      <c r="B87" s="84" t="s">
        <v>221</v>
      </c>
      <c r="C87" s="85" t="s">
        <v>220</v>
      </c>
      <c r="D87" s="107">
        <v>0</v>
      </c>
      <c r="E87" s="107">
        <v>0</v>
      </c>
      <c r="F87" s="86" t="str">
        <f t="shared" si="1"/>
        <v>-</v>
      </c>
    </row>
    <row r="88" spans="1:6" s="1" customFormat="1" ht="12.75" customHeight="1" x14ac:dyDescent="0.2">
      <c r="A88" s="83" t="s">
        <v>222</v>
      </c>
      <c r="B88" s="84" t="s">
        <v>223</v>
      </c>
      <c r="C88" s="85" t="s">
        <v>222</v>
      </c>
      <c r="D88" s="107">
        <v>0</v>
      </c>
      <c r="E88" s="107">
        <v>0</v>
      </c>
      <c r="F88" s="86" t="str">
        <f t="shared" si="1"/>
        <v>-</v>
      </c>
    </row>
    <row r="89" spans="1:6" s="1" customFormat="1" ht="24" customHeight="1" x14ac:dyDescent="0.2">
      <c r="A89" s="83" t="s">
        <v>224</v>
      </c>
      <c r="B89" s="84" t="s">
        <v>225</v>
      </c>
      <c r="C89" s="85" t="s">
        <v>224</v>
      </c>
      <c r="D89" s="107">
        <v>0</v>
      </c>
      <c r="E89" s="107">
        <v>0</v>
      </c>
      <c r="F89" s="86" t="str">
        <f t="shared" si="1"/>
        <v>-</v>
      </c>
    </row>
    <row r="90" spans="1:6" s="1" customFormat="1" ht="12.75" customHeight="1" x14ac:dyDescent="0.2">
      <c r="A90" s="83" t="s">
        <v>226</v>
      </c>
      <c r="B90" s="84" t="s">
        <v>227</v>
      </c>
      <c r="C90" s="85" t="s">
        <v>226</v>
      </c>
      <c r="D90" s="107">
        <v>0</v>
      </c>
      <c r="E90" s="107">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107">
        <v>0</v>
      </c>
      <c r="E92" s="107">
        <v>0</v>
      </c>
      <c r="F92" s="86" t="str">
        <f t="shared" si="1"/>
        <v>-</v>
      </c>
    </row>
    <row r="93" spans="1:6" s="1" customFormat="1" ht="12.75" customHeight="1" x14ac:dyDescent="0.2">
      <c r="A93" s="83" t="s">
        <v>232</v>
      </c>
      <c r="B93" s="84" t="s">
        <v>233</v>
      </c>
      <c r="C93" s="85" t="s">
        <v>232</v>
      </c>
      <c r="D93" s="107">
        <v>0</v>
      </c>
      <c r="E93" s="107">
        <v>0</v>
      </c>
      <c r="F93" s="86" t="str">
        <f t="shared" si="1"/>
        <v>-</v>
      </c>
    </row>
    <row r="94" spans="1:6" s="1" customFormat="1" ht="12.75" customHeight="1" x14ac:dyDescent="0.2">
      <c r="A94" s="83" t="s">
        <v>234</v>
      </c>
      <c r="B94" s="84" t="s">
        <v>235</v>
      </c>
      <c r="C94" s="85" t="s">
        <v>234</v>
      </c>
      <c r="D94" s="107">
        <v>0</v>
      </c>
      <c r="E94" s="107">
        <v>0</v>
      </c>
      <c r="F94" s="86" t="str">
        <f t="shared" si="1"/>
        <v>-</v>
      </c>
    </row>
    <row r="95" spans="1:6" s="1" customFormat="1" ht="12.75" customHeight="1" x14ac:dyDescent="0.2">
      <c r="A95" s="83" t="s">
        <v>236</v>
      </c>
      <c r="B95" s="84" t="s">
        <v>237</v>
      </c>
      <c r="C95" s="85" t="s">
        <v>236</v>
      </c>
      <c r="D95" s="107">
        <v>0</v>
      </c>
      <c r="E95" s="107">
        <v>0</v>
      </c>
      <c r="F95" s="86" t="str">
        <f t="shared" si="1"/>
        <v>-</v>
      </c>
    </row>
    <row r="96" spans="1:6" s="1" customFormat="1" ht="12.75" customHeight="1" x14ac:dyDescent="0.2">
      <c r="A96" s="83" t="s">
        <v>238</v>
      </c>
      <c r="B96" s="84" t="s">
        <v>239</v>
      </c>
      <c r="C96" s="85" t="s">
        <v>238</v>
      </c>
      <c r="D96" s="107">
        <v>0</v>
      </c>
      <c r="E96" s="107">
        <v>0</v>
      </c>
      <c r="F96" s="86" t="str">
        <f t="shared" si="1"/>
        <v>-</v>
      </c>
    </row>
    <row r="97" spans="1:6" s="1" customFormat="1" ht="12.75" customHeight="1" x14ac:dyDescent="0.2">
      <c r="A97" s="83" t="s">
        <v>240</v>
      </c>
      <c r="B97" s="84" t="s">
        <v>241</v>
      </c>
      <c r="C97" s="85" t="s">
        <v>240</v>
      </c>
      <c r="D97" s="107">
        <v>0</v>
      </c>
      <c r="E97" s="107">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107">
        <v>0</v>
      </c>
      <c r="E99" s="107">
        <v>0</v>
      </c>
      <c r="F99" s="86" t="str">
        <f t="shared" si="1"/>
        <v>-</v>
      </c>
    </row>
    <row r="100" spans="1:6" s="1" customFormat="1" ht="24" customHeight="1" x14ac:dyDescent="0.2">
      <c r="A100" s="83" t="s">
        <v>246</v>
      </c>
      <c r="B100" s="108" t="s">
        <v>247</v>
      </c>
      <c r="C100" s="85" t="s">
        <v>246</v>
      </c>
      <c r="D100" s="107">
        <v>0</v>
      </c>
      <c r="E100" s="107">
        <v>0</v>
      </c>
      <c r="F100" s="86" t="str">
        <f t="shared" si="1"/>
        <v>-</v>
      </c>
    </row>
    <row r="101" spans="1:6" s="1" customFormat="1" ht="24" customHeight="1" x14ac:dyDescent="0.2">
      <c r="A101" s="83" t="s">
        <v>248</v>
      </c>
      <c r="B101" s="108" t="s">
        <v>249</v>
      </c>
      <c r="C101" s="85" t="s">
        <v>248</v>
      </c>
      <c r="D101" s="107">
        <v>0</v>
      </c>
      <c r="E101" s="107">
        <v>0</v>
      </c>
      <c r="F101" s="86" t="str">
        <f t="shared" si="1"/>
        <v>-</v>
      </c>
    </row>
    <row r="102" spans="1:6" s="1" customFormat="1" ht="24" customHeight="1" x14ac:dyDescent="0.2">
      <c r="A102" s="83" t="s">
        <v>250</v>
      </c>
      <c r="B102" s="84" t="s">
        <v>251</v>
      </c>
      <c r="C102" s="85" t="s">
        <v>250</v>
      </c>
      <c r="D102" s="107">
        <v>0</v>
      </c>
      <c r="E102" s="107">
        <v>0</v>
      </c>
      <c r="F102" s="86" t="str">
        <f t="shared" si="1"/>
        <v>-</v>
      </c>
    </row>
    <row r="103" spans="1:6" s="1" customFormat="1" ht="24" customHeight="1" x14ac:dyDescent="0.2">
      <c r="A103" s="83" t="s">
        <v>252</v>
      </c>
      <c r="B103" s="108" t="s">
        <v>253</v>
      </c>
      <c r="C103" s="85" t="s">
        <v>252</v>
      </c>
      <c r="D103" s="107">
        <v>0</v>
      </c>
      <c r="E103" s="107">
        <v>0</v>
      </c>
      <c r="F103" s="86" t="str">
        <f t="shared" si="1"/>
        <v>-</v>
      </c>
    </row>
    <row r="104" spans="1:6" s="1" customFormat="1" ht="24" customHeight="1" x14ac:dyDescent="0.2">
      <c r="A104" s="83" t="s">
        <v>254</v>
      </c>
      <c r="B104" s="108" t="s">
        <v>255</v>
      </c>
      <c r="C104" s="85" t="s">
        <v>254</v>
      </c>
      <c r="D104" s="107">
        <v>0</v>
      </c>
      <c r="E104" s="107">
        <v>0</v>
      </c>
      <c r="F104" s="86" t="str">
        <f t="shared" si="1"/>
        <v>-</v>
      </c>
    </row>
    <row r="105" spans="1:6" s="1" customFormat="1" ht="12.75" customHeight="1" x14ac:dyDescent="0.2">
      <c r="A105" s="83" t="s">
        <v>256</v>
      </c>
      <c r="B105" s="84" t="s">
        <v>257</v>
      </c>
      <c r="C105" s="85" t="s">
        <v>256</v>
      </c>
      <c r="D105" s="107">
        <v>0</v>
      </c>
      <c r="E105" s="107">
        <v>0</v>
      </c>
      <c r="F105" s="86" t="str">
        <f t="shared" si="1"/>
        <v>-</v>
      </c>
    </row>
    <row r="106" spans="1:6" s="1" customFormat="1" ht="24" customHeight="1" x14ac:dyDescent="0.2">
      <c r="A106" s="83" t="s">
        <v>258</v>
      </c>
      <c r="B106" s="84" t="s">
        <v>259</v>
      </c>
      <c r="C106" s="85" t="s">
        <v>258</v>
      </c>
      <c r="D106" s="106">
        <f>D107+D112+D120</f>
        <v>67051.8</v>
      </c>
      <c r="E106" s="106">
        <f>E107+E112+E120</f>
        <v>31747.37</v>
      </c>
      <c r="F106" s="86">
        <f t="shared" si="1"/>
        <v>47.347528328844263</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107">
        <v>0</v>
      </c>
      <c r="E108" s="107">
        <v>0</v>
      </c>
      <c r="F108" s="86" t="str">
        <f t="shared" si="1"/>
        <v>-</v>
      </c>
    </row>
    <row r="109" spans="1:6" s="1" customFormat="1" ht="12.75" customHeight="1" x14ac:dyDescent="0.2">
      <c r="A109" s="83" t="s">
        <v>264</v>
      </c>
      <c r="B109" s="84" t="s">
        <v>265</v>
      </c>
      <c r="C109" s="85" t="s">
        <v>264</v>
      </c>
      <c r="D109" s="107">
        <v>0</v>
      </c>
      <c r="E109" s="107">
        <v>0</v>
      </c>
      <c r="F109" s="86" t="str">
        <f t="shared" si="1"/>
        <v>-</v>
      </c>
    </row>
    <row r="110" spans="1:6" s="1" customFormat="1" ht="12.75" customHeight="1" x14ac:dyDescent="0.2">
      <c r="A110" s="83" t="s">
        <v>266</v>
      </c>
      <c r="B110" s="84" t="s">
        <v>267</v>
      </c>
      <c r="C110" s="85" t="s">
        <v>266</v>
      </c>
      <c r="D110" s="107">
        <v>0</v>
      </c>
      <c r="E110" s="107">
        <v>0</v>
      </c>
      <c r="F110" s="86" t="str">
        <f t="shared" si="1"/>
        <v>-</v>
      </c>
    </row>
    <row r="111" spans="1:6" s="1" customFormat="1" ht="12.75" customHeight="1" x14ac:dyDescent="0.2">
      <c r="A111" s="83" t="s">
        <v>268</v>
      </c>
      <c r="B111" s="84" t="s">
        <v>269</v>
      </c>
      <c r="C111" s="85" t="s">
        <v>268</v>
      </c>
      <c r="D111" s="107">
        <v>0</v>
      </c>
      <c r="E111" s="107">
        <v>0</v>
      </c>
      <c r="F111" s="86" t="str">
        <f t="shared" si="1"/>
        <v>-</v>
      </c>
    </row>
    <row r="112" spans="1:6" s="1" customFormat="1" ht="12.75" customHeight="1" x14ac:dyDescent="0.2">
      <c r="A112" s="83" t="s">
        <v>270</v>
      </c>
      <c r="B112" s="84" t="s">
        <v>271</v>
      </c>
      <c r="C112" s="85" t="s">
        <v>270</v>
      </c>
      <c r="D112" s="106">
        <f>SUM(D113:D119)</f>
        <v>67051.8</v>
      </c>
      <c r="E112" s="106">
        <f>SUM(E113:E119)</f>
        <v>31747.37</v>
      </c>
      <c r="F112" s="86">
        <f t="shared" si="1"/>
        <v>47.347528328844263</v>
      </c>
    </row>
    <row r="113" spans="1:6" s="1" customFormat="1" ht="12.75" customHeight="1" x14ac:dyDescent="0.2">
      <c r="A113" s="83" t="s">
        <v>272</v>
      </c>
      <c r="B113" s="84" t="s">
        <v>273</v>
      </c>
      <c r="C113" s="85" t="s">
        <v>272</v>
      </c>
      <c r="D113" s="107">
        <v>0</v>
      </c>
      <c r="E113" s="107">
        <v>0</v>
      </c>
      <c r="F113" s="86" t="str">
        <f t="shared" si="1"/>
        <v>-</v>
      </c>
    </row>
    <row r="114" spans="1:6" s="1" customFormat="1" ht="12.75" customHeight="1" x14ac:dyDescent="0.2">
      <c r="A114" s="83" t="s">
        <v>274</v>
      </c>
      <c r="B114" s="84" t="s">
        <v>275</v>
      </c>
      <c r="C114" s="85" t="s">
        <v>274</v>
      </c>
      <c r="D114" s="107">
        <v>0</v>
      </c>
      <c r="E114" s="107">
        <v>0</v>
      </c>
      <c r="F114" s="86" t="str">
        <f t="shared" si="1"/>
        <v>-</v>
      </c>
    </row>
    <row r="115" spans="1:6" s="1" customFormat="1" ht="12.75" customHeight="1" x14ac:dyDescent="0.2">
      <c r="A115" s="83" t="s">
        <v>276</v>
      </c>
      <c r="B115" s="84" t="s">
        <v>277</v>
      </c>
      <c r="C115" s="85" t="s">
        <v>276</v>
      </c>
      <c r="D115" s="107">
        <v>0</v>
      </c>
      <c r="E115" s="107">
        <v>0</v>
      </c>
      <c r="F115" s="86" t="str">
        <f t="shared" si="1"/>
        <v>-</v>
      </c>
    </row>
    <row r="116" spans="1:6" s="1" customFormat="1" ht="12.75" customHeight="1" x14ac:dyDescent="0.2">
      <c r="A116" s="83" t="s">
        <v>278</v>
      </c>
      <c r="B116" s="84" t="s">
        <v>279</v>
      </c>
      <c r="C116" s="85" t="s">
        <v>278</v>
      </c>
      <c r="D116" s="107">
        <v>0</v>
      </c>
      <c r="E116" s="107">
        <v>0</v>
      </c>
      <c r="F116" s="86" t="str">
        <f t="shared" si="1"/>
        <v>-</v>
      </c>
    </row>
    <row r="117" spans="1:6" s="1" customFormat="1" ht="12.75" customHeight="1" x14ac:dyDescent="0.2">
      <c r="A117" s="83" t="s">
        <v>280</v>
      </c>
      <c r="B117" s="84" t="s">
        <v>281</v>
      </c>
      <c r="C117" s="85" t="s">
        <v>280</v>
      </c>
      <c r="D117" s="107">
        <v>67051.8</v>
      </c>
      <c r="E117" s="107">
        <v>31747.37</v>
      </c>
      <c r="F117" s="86">
        <f t="shared" si="1"/>
        <v>47.347528328844263</v>
      </c>
    </row>
    <row r="118" spans="1:6" s="1" customFormat="1" ht="12.75" customHeight="1" x14ac:dyDescent="0.2">
      <c r="A118" s="83" t="s">
        <v>282</v>
      </c>
      <c r="B118" s="84" t="s">
        <v>283</v>
      </c>
      <c r="C118" s="85" t="s">
        <v>282</v>
      </c>
      <c r="D118" s="107">
        <v>0</v>
      </c>
      <c r="E118" s="107">
        <v>0</v>
      </c>
      <c r="F118" s="86" t="str">
        <f t="shared" si="1"/>
        <v>-</v>
      </c>
    </row>
    <row r="119" spans="1:6" s="1" customFormat="1" ht="24" customHeight="1" x14ac:dyDescent="0.2">
      <c r="A119" s="83" t="s">
        <v>284</v>
      </c>
      <c r="B119" s="108" t="s">
        <v>285</v>
      </c>
      <c r="C119" s="85" t="s">
        <v>284</v>
      </c>
      <c r="D119" s="107">
        <v>0</v>
      </c>
      <c r="E119" s="107">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107">
        <v>0</v>
      </c>
      <c r="E121" s="107">
        <v>0</v>
      </c>
      <c r="F121" s="86" t="str">
        <f t="shared" si="1"/>
        <v>-</v>
      </c>
    </row>
    <row r="122" spans="1:6" s="1" customFormat="1" ht="12.75" customHeight="1" x14ac:dyDescent="0.2">
      <c r="A122" s="83" t="s">
        <v>290</v>
      </c>
      <c r="B122" s="84" t="s">
        <v>291</v>
      </c>
      <c r="C122" s="85" t="s">
        <v>290</v>
      </c>
      <c r="D122" s="107">
        <v>0</v>
      </c>
      <c r="E122" s="107">
        <v>0</v>
      </c>
      <c r="F122" s="86" t="str">
        <f t="shared" si="1"/>
        <v>-</v>
      </c>
    </row>
    <row r="123" spans="1:6" s="1" customFormat="1" ht="12.75" customHeight="1" x14ac:dyDescent="0.2">
      <c r="A123" s="83" t="s">
        <v>292</v>
      </c>
      <c r="B123" s="84" t="s">
        <v>293</v>
      </c>
      <c r="C123" s="85" t="s">
        <v>292</v>
      </c>
      <c r="D123" s="107">
        <v>0</v>
      </c>
      <c r="E123" s="107">
        <v>0</v>
      </c>
      <c r="F123" s="86" t="str">
        <f t="shared" si="1"/>
        <v>-</v>
      </c>
    </row>
    <row r="124" spans="1:6" s="1" customFormat="1" ht="24" customHeight="1" x14ac:dyDescent="0.2">
      <c r="A124" s="83" t="s">
        <v>294</v>
      </c>
      <c r="B124" s="110" t="s">
        <v>295</v>
      </c>
      <c r="C124" s="85" t="s">
        <v>294</v>
      </c>
      <c r="D124" s="106">
        <f>D125+D128</f>
        <v>3781.2700000000004</v>
      </c>
      <c r="E124" s="106">
        <f>E125+E128</f>
        <v>4049.59</v>
      </c>
      <c r="F124" s="86">
        <f t="shared" si="1"/>
        <v>107.09602858298931</v>
      </c>
    </row>
    <row r="125" spans="1:6" s="1" customFormat="1" ht="12.75" customHeight="1" x14ac:dyDescent="0.2">
      <c r="A125" s="83" t="s">
        <v>296</v>
      </c>
      <c r="B125" s="109" t="s">
        <v>297</v>
      </c>
      <c r="C125" s="85" t="s">
        <v>296</v>
      </c>
      <c r="D125" s="106">
        <f>SUM(D126:D127)</f>
        <v>2746.03</v>
      </c>
      <c r="E125" s="106">
        <f>SUM(E126:E127)</f>
        <v>2766.19</v>
      </c>
      <c r="F125" s="86">
        <f t="shared" si="1"/>
        <v>100.73415075581839</v>
      </c>
    </row>
    <row r="126" spans="1:6" s="1" customFormat="1" ht="12.75" customHeight="1" x14ac:dyDescent="0.2">
      <c r="A126" s="83" t="s">
        <v>298</v>
      </c>
      <c r="B126" s="109" t="s">
        <v>299</v>
      </c>
      <c r="C126" s="85" t="s">
        <v>298</v>
      </c>
      <c r="D126" s="107">
        <v>0</v>
      </c>
      <c r="E126" s="107">
        <v>0</v>
      </c>
      <c r="F126" s="86" t="str">
        <f t="shared" si="1"/>
        <v>-</v>
      </c>
    </row>
    <row r="127" spans="1:6" s="1" customFormat="1" ht="12.75" customHeight="1" x14ac:dyDescent="0.2">
      <c r="A127" s="83" t="s">
        <v>300</v>
      </c>
      <c r="B127" s="109" t="s">
        <v>301</v>
      </c>
      <c r="C127" s="85" t="s">
        <v>300</v>
      </c>
      <c r="D127" s="107">
        <v>2746.03</v>
      </c>
      <c r="E127" s="107">
        <v>2766.19</v>
      </c>
      <c r="F127" s="86">
        <f t="shared" si="1"/>
        <v>100.73415075581839</v>
      </c>
    </row>
    <row r="128" spans="1:6" s="1" customFormat="1" ht="24" customHeight="1" x14ac:dyDescent="0.2">
      <c r="A128" s="83" t="s">
        <v>302</v>
      </c>
      <c r="B128" s="110" t="s">
        <v>303</v>
      </c>
      <c r="C128" s="85" t="s">
        <v>302</v>
      </c>
      <c r="D128" s="106">
        <f>SUM(D129:D132)</f>
        <v>1035.24</v>
      </c>
      <c r="E128" s="106">
        <f>SUM(E129:E132)</f>
        <v>1283.4000000000001</v>
      </c>
      <c r="F128" s="86">
        <f t="shared" si="1"/>
        <v>123.9712530427727</v>
      </c>
    </row>
    <row r="129" spans="1:6" s="1" customFormat="1" ht="12.75" customHeight="1" x14ac:dyDescent="0.2">
      <c r="A129" s="83" t="s">
        <v>304</v>
      </c>
      <c r="B129" s="109" t="s">
        <v>305</v>
      </c>
      <c r="C129" s="85" t="s">
        <v>304</v>
      </c>
      <c r="D129" s="107">
        <v>1035.24</v>
      </c>
      <c r="E129" s="107">
        <v>1283.4000000000001</v>
      </c>
      <c r="F129" s="86">
        <f t="shared" si="1"/>
        <v>123.9712530427727</v>
      </c>
    </row>
    <row r="130" spans="1:6" s="1" customFormat="1" ht="12.75" customHeight="1" x14ac:dyDescent="0.2">
      <c r="A130" s="83" t="s">
        <v>306</v>
      </c>
      <c r="B130" s="108" t="s">
        <v>307</v>
      </c>
      <c r="C130" s="85" t="s">
        <v>306</v>
      </c>
      <c r="D130" s="107">
        <v>0</v>
      </c>
      <c r="E130" s="107">
        <v>0</v>
      </c>
      <c r="F130" s="86" t="str">
        <f t="shared" si="1"/>
        <v>-</v>
      </c>
    </row>
    <row r="131" spans="1:6" s="1" customFormat="1" ht="24" customHeight="1" x14ac:dyDescent="0.2">
      <c r="A131" s="83" t="s">
        <v>308</v>
      </c>
      <c r="B131" s="108" t="s">
        <v>309</v>
      </c>
      <c r="C131" s="85" t="s">
        <v>308</v>
      </c>
      <c r="D131" s="107">
        <v>0</v>
      </c>
      <c r="E131" s="107">
        <v>0</v>
      </c>
      <c r="F131" s="86" t="str">
        <f t="shared" si="1"/>
        <v>-</v>
      </c>
    </row>
    <row r="132" spans="1:6" s="1" customFormat="1" ht="24" customHeight="1" x14ac:dyDescent="0.2">
      <c r="A132" s="83" t="s">
        <v>310</v>
      </c>
      <c r="B132" s="108" t="s">
        <v>311</v>
      </c>
      <c r="C132" s="85" t="s">
        <v>310</v>
      </c>
      <c r="D132" s="107">
        <v>0</v>
      </c>
      <c r="E132" s="107">
        <v>0</v>
      </c>
      <c r="F132" s="86" t="str">
        <f t="shared" si="1"/>
        <v>-</v>
      </c>
    </row>
    <row r="133" spans="1:6" s="1" customFormat="1" ht="24" customHeight="1" x14ac:dyDescent="0.2">
      <c r="A133" s="83" t="s">
        <v>312</v>
      </c>
      <c r="B133" s="108" t="s">
        <v>313</v>
      </c>
      <c r="C133" s="85" t="s">
        <v>312</v>
      </c>
      <c r="D133" s="106">
        <f>D134+D138</f>
        <v>261700.35</v>
      </c>
      <c r="E133" s="106">
        <f>E134+E138</f>
        <v>301843.17</v>
      </c>
      <c r="F133" s="86">
        <f t="shared" si="1"/>
        <v>115.33923053599278</v>
      </c>
    </row>
    <row r="134" spans="1:6" s="1" customFormat="1" ht="24" customHeight="1" x14ac:dyDescent="0.2">
      <c r="A134" s="83" t="s">
        <v>314</v>
      </c>
      <c r="B134" s="108" t="s">
        <v>315</v>
      </c>
      <c r="C134" s="85" t="s">
        <v>314</v>
      </c>
      <c r="D134" s="106">
        <f>SUM(D135:D137)</f>
        <v>261700.35</v>
      </c>
      <c r="E134" s="106">
        <f>SUM(E135:E137)</f>
        <v>301843.17</v>
      </c>
      <c r="F134" s="86">
        <f t="shared" ref="F134:F197" si="2">IF(D134&lt;&gt;0,IF(E134/D134&gt;=100,"&gt;&gt;100",E134/D134*100),"-")</f>
        <v>115.33923053599278</v>
      </c>
    </row>
    <row r="135" spans="1:6" s="1" customFormat="1" ht="12.75" customHeight="1" x14ac:dyDescent="0.2">
      <c r="A135" s="83" t="s">
        <v>316</v>
      </c>
      <c r="B135" s="84" t="s">
        <v>317</v>
      </c>
      <c r="C135" s="85" t="s">
        <v>316</v>
      </c>
      <c r="D135" s="107">
        <v>225763.87</v>
      </c>
      <c r="E135" s="107">
        <v>265359.46999999997</v>
      </c>
      <c r="F135" s="86">
        <f t="shared" si="2"/>
        <v>117.53850162118499</v>
      </c>
    </row>
    <row r="136" spans="1:6" s="1" customFormat="1" ht="24" customHeight="1" x14ac:dyDescent="0.2">
      <c r="A136" s="83" t="s">
        <v>318</v>
      </c>
      <c r="B136" s="108" t="s">
        <v>319</v>
      </c>
      <c r="C136" s="85" t="s">
        <v>318</v>
      </c>
      <c r="D136" s="107">
        <v>35936.480000000003</v>
      </c>
      <c r="E136" s="107">
        <v>36483.699999999997</v>
      </c>
      <c r="F136" s="86">
        <f t="shared" si="2"/>
        <v>101.52274234983503</v>
      </c>
    </row>
    <row r="137" spans="1:6" s="1" customFormat="1" ht="24" customHeight="1" x14ac:dyDescent="0.2">
      <c r="A137" s="83" t="s">
        <v>320</v>
      </c>
      <c r="B137" s="84" t="s">
        <v>321</v>
      </c>
      <c r="C137" s="85" t="s">
        <v>320</v>
      </c>
      <c r="D137" s="107">
        <v>0</v>
      </c>
      <c r="E137" s="107">
        <v>0</v>
      </c>
      <c r="F137" s="86" t="str">
        <f t="shared" si="2"/>
        <v>-</v>
      </c>
    </row>
    <row r="138" spans="1:6" s="1" customFormat="1" ht="12.75" customHeight="1" x14ac:dyDescent="0.2">
      <c r="A138" s="83" t="s">
        <v>322</v>
      </c>
      <c r="B138" s="84" t="s">
        <v>323</v>
      </c>
      <c r="C138" s="85" t="s">
        <v>322</v>
      </c>
      <c r="D138" s="107">
        <v>0</v>
      </c>
      <c r="E138" s="107">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107">
        <v>0</v>
      </c>
      <c r="E141" s="107">
        <v>0</v>
      </c>
      <c r="F141" s="86" t="str">
        <f t="shared" si="2"/>
        <v>-</v>
      </c>
    </row>
    <row r="142" spans="1:6" s="1" customFormat="1" ht="12.75" customHeight="1" x14ac:dyDescent="0.2">
      <c r="A142" s="83" t="s">
        <v>330</v>
      </c>
      <c r="B142" s="84" t="s">
        <v>331</v>
      </c>
      <c r="C142" s="85" t="s">
        <v>330</v>
      </c>
      <c r="D142" s="107">
        <v>0</v>
      </c>
      <c r="E142" s="107">
        <v>0</v>
      </c>
      <c r="F142" s="86" t="str">
        <f t="shared" si="2"/>
        <v>-</v>
      </c>
    </row>
    <row r="143" spans="1:6" s="1" customFormat="1" ht="12.75" customHeight="1" x14ac:dyDescent="0.2">
      <c r="A143" s="83" t="s">
        <v>332</v>
      </c>
      <c r="B143" s="84" t="s">
        <v>333</v>
      </c>
      <c r="C143" s="85" t="s">
        <v>332</v>
      </c>
      <c r="D143" s="107">
        <v>0</v>
      </c>
      <c r="E143" s="107">
        <v>0</v>
      </c>
      <c r="F143" s="86" t="str">
        <f t="shared" si="2"/>
        <v>-</v>
      </c>
    </row>
    <row r="144" spans="1:6" s="1" customFormat="1" ht="12.75" customHeight="1" x14ac:dyDescent="0.2">
      <c r="A144" s="83" t="s">
        <v>334</v>
      </c>
      <c r="B144" s="84" t="s">
        <v>335</v>
      </c>
      <c r="C144" s="85" t="s">
        <v>334</v>
      </c>
      <c r="D144" s="107">
        <v>0</v>
      </c>
      <c r="E144" s="107">
        <v>0</v>
      </c>
      <c r="F144" s="86" t="str">
        <f t="shared" si="2"/>
        <v>-</v>
      </c>
    </row>
    <row r="145" spans="1:6" s="1" customFormat="1" ht="12.75" customHeight="1" x14ac:dyDescent="0.2">
      <c r="A145" s="83" t="s">
        <v>336</v>
      </c>
      <c r="B145" s="84" t="s">
        <v>337</v>
      </c>
      <c r="C145" s="85" t="s">
        <v>336</v>
      </c>
      <c r="D145" s="107">
        <v>0</v>
      </c>
      <c r="E145" s="107">
        <v>0</v>
      </c>
      <c r="F145" s="86" t="str">
        <f t="shared" si="2"/>
        <v>-</v>
      </c>
    </row>
    <row r="146" spans="1:6" s="1" customFormat="1" ht="12.75" customHeight="1" x14ac:dyDescent="0.2">
      <c r="A146" s="83" t="s">
        <v>338</v>
      </c>
      <c r="B146" s="84" t="s">
        <v>339</v>
      </c>
      <c r="C146" s="85" t="s">
        <v>338</v>
      </c>
      <c r="D146" s="107">
        <v>0</v>
      </c>
      <c r="E146" s="107">
        <v>0</v>
      </c>
      <c r="F146" s="86" t="str">
        <f t="shared" si="2"/>
        <v>-</v>
      </c>
    </row>
    <row r="147" spans="1:6" s="1" customFormat="1" ht="12.75" customHeight="1" x14ac:dyDescent="0.2">
      <c r="A147" s="83" t="s">
        <v>340</v>
      </c>
      <c r="B147" s="84" t="s">
        <v>341</v>
      </c>
      <c r="C147" s="85" t="s">
        <v>340</v>
      </c>
      <c r="D147" s="107">
        <v>0</v>
      </c>
      <c r="E147" s="107">
        <v>0</v>
      </c>
      <c r="F147" s="86" t="str">
        <f t="shared" si="2"/>
        <v>-</v>
      </c>
    </row>
    <row r="148" spans="1:6" s="1" customFormat="1" ht="12.75" customHeight="1" x14ac:dyDescent="0.2">
      <c r="A148" s="83" t="s">
        <v>342</v>
      </c>
      <c r="B148" s="84" t="s">
        <v>343</v>
      </c>
      <c r="C148" s="85" t="s">
        <v>342</v>
      </c>
      <c r="D148" s="107">
        <v>0</v>
      </c>
      <c r="E148" s="107">
        <v>0</v>
      </c>
      <c r="F148" s="86" t="str">
        <f t="shared" si="2"/>
        <v>-</v>
      </c>
    </row>
    <row r="149" spans="1:6" s="1" customFormat="1" ht="12.75" customHeight="1" x14ac:dyDescent="0.2">
      <c r="A149" s="83" t="s">
        <v>344</v>
      </c>
      <c r="B149" s="84" t="s">
        <v>345</v>
      </c>
      <c r="C149" s="85" t="s">
        <v>344</v>
      </c>
      <c r="D149" s="107">
        <v>0</v>
      </c>
      <c r="E149" s="107">
        <v>0</v>
      </c>
      <c r="F149" s="86" t="str">
        <f t="shared" si="2"/>
        <v>-</v>
      </c>
    </row>
    <row r="150" spans="1:6" s="1" customFormat="1" ht="12.75" customHeight="1" x14ac:dyDescent="0.2">
      <c r="A150" s="83" t="s">
        <v>346</v>
      </c>
      <c r="B150" s="84" t="s">
        <v>347</v>
      </c>
      <c r="C150" s="85" t="s">
        <v>346</v>
      </c>
      <c r="D150" s="107">
        <v>0</v>
      </c>
      <c r="E150" s="107">
        <v>0</v>
      </c>
      <c r="F150" s="86" t="str">
        <f t="shared" si="2"/>
        <v>-</v>
      </c>
    </row>
    <row r="151" spans="1:6" s="1" customFormat="1" ht="12.75" customHeight="1" x14ac:dyDescent="0.2">
      <c r="A151" s="83" t="s">
        <v>56</v>
      </c>
      <c r="B151" s="84" t="s">
        <v>348</v>
      </c>
      <c r="C151" s="85" t="s">
        <v>56</v>
      </c>
      <c r="D151" s="106">
        <f>D152+D163+D196+D215+D224+D252+D263</f>
        <v>1665113.7500000002</v>
      </c>
      <c r="E151" s="106">
        <f>E152+E163+E196+E215+E224+E252+E263</f>
        <v>1929151.42</v>
      </c>
      <c r="F151" s="86">
        <f t="shared" si="2"/>
        <v>115.85703499235412</v>
      </c>
    </row>
    <row r="152" spans="1:6" s="1" customFormat="1" ht="12.75" customHeight="1" x14ac:dyDescent="0.2">
      <c r="A152" s="83" t="s">
        <v>49</v>
      </c>
      <c r="B152" s="84" t="s">
        <v>349</v>
      </c>
      <c r="C152" s="85" t="s">
        <v>49</v>
      </c>
      <c r="D152" s="106">
        <f>D153+D158+D159</f>
        <v>1340618.3</v>
      </c>
      <c r="E152" s="106">
        <f>E153+E158+E159</f>
        <v>1505572.31</v>
      </c>
      <c r="F152" s="86">
        <f t="shared" si="2"/>
        <v>112.30432331111697</v>
      </c>
    </row>
    <row r="153" spans="1:6" s="1" customFormat="1" ht="12.75" customHeight="1" x14ac:dyDescent="0.2">
      <c r="A153" s="83" t="s">
        <v>350</v>
      </c>
      <c r="B153" s="84" t="s">
        <v>351</v>
      </c>
      <c r="C153" s="85" t="s">
        <v>350</v>
      </c>
      <c r="D153" s="106">
        <f>SUM(D154:D157)</f>
        <v>1113640.1000000001</v>
      </c>
      <c r="E153" s="106">
        <f>SUM(E154:E157)</f>
        <v>1245311.98</v>
      </c>
      <c r="F153" s="86">
        <f t="shared" si="2"/>
        <v>111.82355771851246</v>
      </c>
    </row>
    <row r="154" spans="1:6" s="1" customFormat="1" ht="12.75" customHeight="1" x14ac:dyDescent="0.2">
      <c r="A154" s="83" t="s">
        <v>352</v>
      </c>
      <c r="B154" s="84" t="s">
        <v>353</v>
      </c>
      <c r="C154" s="85" t="s">
        <v>352</v>
      </c>
      <c r="D154" s="107">
        <v>1113640.1000000001</v>
      </c>
      <c r="E154" s="107">
        <v>1245311.98</v>
      </c>
      <c r="F154" s="86">
        <f t="shared" si="2"/>
        <v>111.82355771851246</v>
      </c>
    </row>
    <row r="155" spans="1:6" s="1" customFormat="1" ht="12.75" customHeight="1" x14ac:dyDescent="0.2">
      <c r="A155" s="83" t="s">
        <v>354</v>
      </c>
      <c r="B155" s="84" t="s">
        <v>355</v>
      </c>
      <c r="C155" s="85" t="s">
        <v>354</v>
      </c>
      <c r="D155" s="107">
        <v>0</v>
      </c>
      <c r="E155" s="107">
        <v>0</v>
      </c>
      <c r="F155" s="86" t="str">
        <f t="shared" si="2"/>
        <v>-</v>
      </c>
    </row>
    <row r="156" spans="1:6" s="1" customFormat="1" ht="12.75" customHeight="1" x14ac:dyDescent="0.2">
      <c r="A156" s="83" t="s">
        <v>356</v>
      </c>
      <c r="B156" s="84" t="s">
        <v>357</v>
      </c>
      <c r="C156" s="85" t="s">
        <v>356</v>
      </c>
      <c r="D156" s="107">
        <v>0</v>
      </c>
      <c r="E156" s="107">
        <v>0</v>
      </c>
      <c r="F156" s="86" t="str">
        <f t="shared" si="2"/>
        <v>-</v>
      </c>
    </row>
    <row r="157" spans="1:6" s="1" customFormat="1" ht="12.75" customHeight="1" x14ac:dyDescent="0.2">
      <c r="A157" s="83" t="s">
        <v>358</v>
      </c>
      <c r="B157" s="84" t="s">
        <v>359</v>
      </c>
      <c r="C157" s="85" t="s">
        <v>358</v>
      </c>
      <c r="D157" s="107">
        <v>0</v>
      </c>
      <c r="E157" s="107">
        <v>0</v>
      </c>
      <c r="F157" s="86" t="str">
        <f t="shared" si="2"/>
        <v>-</v>
      </c>
    </row>
    <row r="158" spans="1:6" s="1" customFormat="1" ht="12.75" customHeight="1" x14ac:dyDescent="0.2">
      <c r="A158" s="83" t="s">
        <v>360</v>
      </c>
      <c r="B158" s="84" t="s">
        <v>361</v>
      </c>
      <c r="C158" s="85" t="s">
        <v>360</v>
      </c>
      <c r="D158" s="107">
        <v>43273.55</v>
      </c>
      <c r="E158" s="107">
        <v>66178.289999999994</v>
      </c>
      <c r="F158" s="86">
        <f t="shared" si="2"/>
        <v>152.93011550935847</v>
      </c>
    </row>
    <row r="159" spans="1:6" s="1" customFormat="1" ht="12.75" customHeight="1" x14ac:dyDescent="0.2">
      <c r="A159" s="83" t="s">
        <v>362</v>
      </c>
      <c r="B159" s="84" t="s">
        <v>363</v>
      </c>
      <c r="C159" s="85" t="s">
        <v>362</v>
      </c>
      <c r="D159" s="106">
        <f>SUM(D160:D162)</f>
        <v>183704.65</v>
      </c>
      <c r="E159" s="106">
        <f>SUM(E160:E162)</f>
        <v>194082.04</v>
      </c>
      <c r="F159" s="86">
        <f t="shared" si="2"/>
        <v>105.64895336073421</v>
      </c>
    </row>
    <row r="160" spans="1:6" s="1" customFormat="1" ht="12.75" customHeight="1" x14ac:dyDescent="0.2">
      <c r="A160" s="83" t="s">
        <v>364</v>
      </c>
      <c r="B160" s="84" t="s">
        <v>143</v>
      </c>
      <c r="C160" s="85" t="s">
        <v>364</v>
      </c>
      <c r="D160" s="107">
        <v>0</v>
      </c>
      <c r="E160" s="107">
        <v>0</v>
      </c>
      <c r="F160" s="86" t="str">
        <f t="shared" si="2"/>
        <v>-</v>
      </c>
    </row>
    <row r="161" spans="1:6" s="1" customFormat="1" ht="12.75" customHeight="1" x14ac:dyDescent="0.2">
      <c r="A161" s="83" t="s">
        <v>365</v>
      </c>
      <c r="B161" s="84" t="s">
        <v>366</v>
      </c>
      <c r="C161" s="85" t="s">
        <v>365</v>
      </c>
      <c r="D161" s="107">
        <v>183654.54</v>
      </c>
      <c r="E161" s="107">
        <v>194057.64</v>
      </c>
      <c r="F161" s="86">
        <f t="shared" si="2"/>
        <v>105.66449378272924</v>
      </c>
    </row>
    <row r="162" spans="1:6" s="1" customFormat="1" ht="12.75" customHeight="1" x14ac:dyDescent="0.2">
      <c r="A162" s="83" t="s">
        <v>367</v>
      </c>
      <c r="B162" s="84" t="s">
        <v>368</v>
      </c>
      <c r="C162" s="85" t="s">
        <v>367</v>
      </c>
      <c r="D162" s="107">
        <v>50.11</v>
      </c>
      <c r="E162" s="107">
        <v>24.4</v>
      </c>
      <c r="F162" s="86">
        <f t="shared" si="2"/>
        <v>48.692875673518259</v>
      </c>
    </row>
    <row r="163" spans="1:6" s="1" customFormat="1" ht="12.75" customHeight="1" x14ac:dyDescent="0.2">
      <c r="A163" s="83" t="s">
        <v>369</v>
      </c>
      <c r="B163" s="84" t="s">
        <v>370</v>
      </c>
      <c r="C163" s="85" t="s">
        <v>369</v>
      </c>
      <c r="D163" s="106">
        <f>D164+D169+D177+D187+D188</f>
        <v>280140.56000000006</v>
      </c>
      <c r="E163" s="106">
        <f>E164+E169+E177+E187+E188</f>
        <v>377787.75000000006</v>
      </c>
      <c r="F163" s="86">
        <f t="shared" si="2"/>
        <v>134.85649846634132</v>
      </c>
    </row>
    <row r="164" spans="1:6" s="1" customFormat="1" ht="12.75" customHeight="1" x14ac:dyDescent="0.2">
      <c r="A164" s="83" t="s">
        <v>371</v>
      </c>
      <c r="B164" s="84" t="s">
        <v>372</v>
      </c>
      <c r="C164" s="85" t="s">
        <v>371</v>
      </c>
      <c r="D164" s="106">
        <f>SUM(D165:D168)</f>
        <v>41110</v>
      </c>
      <c r="E164" s="106">
        <f>SUM(E165:E168)</f>
        <v>44316.81</v>
      </c>
      <c r="F164" s="86">
        <f t="shared" si="2"/>
        <v>107.80055947458038</v>
      </c>
    </row>
    <row r="165" spans="1:6" s="1" customFormat="1" ht="12.75" customHeight="1" x14ac:dyDescent="0.2">
      <c r="A165" s="83" t="s">
        <v>373</v>
      </c>
      <c r="B165" s="84" t="s">
        <v>374</v>
      </c>
      <c r="C165" s="85" t="s">
        <v>373</v>
      </c>
      <c r="D165" s="107">
        <v>5932.44</v>
      </c>
      <c r="E165" s="107">
        <v>5386.53</v>
      </c>
      <c r="F165" s="86">
        <f t="shared" si="2"/>
        <v>90.797884175819732</v>
      </c>
    </row>
    <row r="166" spans="1:6" s="1" customFormat="1" ht="12.75" customHeight="1" x14ac:dyDescent="0.2">
      <c r="A166" s="83" t="s">
        <v>375</v>
      </c>
      <c r="B166" s="84" t="s">
        <v>376</v>
      </c>
      <c r="C166" s="85" t="s">
        <v>375</v>
      </c>
      <c r="D166" s="107">
        <v>33557.74</v>
      </c>
      <c r="E166" s="107">
        <v>36379.82</v>
      </c>
      <c r="F166" s="86">
        <f t="shared" si="2"/>
        <v>108.40962472443019</v>
      </c>
    </row>
    <row r="167" spans="1:6" s="1" customFormat="1" ht="12.75" customHeight="1" x14ac:dyDescent="0.2">
      <c r="A167" s="83" t="s">
        <v>377</v>
      </c>
      <c r="B167" s="84" t="s">
        <v>378</v>
      </c>
      <c r="C167" s="85" t="s">
        <v>377</v>
      </c>
      <c r="D167" s="107">
        <v>874.98</v>
      </c>
      <c r="E167" s="107">
        <v>1263</v>
      </c>
      <c r="F167" s="86">
        <f t="shared" si="2"/>
        <v>144.34615648357675</v>
      </c>
    </row>
    <row r="168" spans="1:6" s="1" customFormat="1" ht="12.75" customHeight="1" x14ac:dyDescent="0.2">
      <c r="A168" s="83" t="s">
        <v>379</v>
      </c>
      <c r="B168" s="84" t="s">
        <v>380</v>
      </c>
      <c r="C168" s="85" t="s">
        <v>379</v>
      </c>
      <c r="D168" s="107">
        <v>744.84</v>
      </c>
      <c r="E168" s="107">
        <v>1287.46</v>
      </c>
      <c r="F168" s="86">
        <f t="shared" si="2"/>
        <v>172.85054508350785</v>
      </c>
    </row>
    <row r="169" spans="1:6" s="1" customFormat="1" ht="12.75" customHeight="1" x14ac:dyDescent="0.2">
      <c r="A169" s="83" t="s">
        <v>381</v>
      </c>
      <c r="B169" s="84" t="s">
        <v>382</v>
      </c>
      <c r="C169" s="85" t="s">
        <v>381</v>
      </c>
      <c r="D169" s="106">
        <f>SUM(D170:D176)</f>
        <v>152400.93000000002</v>
      </c>
      <c r="E169" s="106">
        <f>SUM(E170:E176)</f>
        <v>226618.12000000002</v>
      </c>
      <c r="F169" s="86">
        <f t="shared" si="2"/>
        <v>148.69864639277463</v>
      </c>
    </row>
    <row r="170" spans="1:6" s="1" customFormat="1" ht="12.75" customHeight="1" x14ac:dyDescent="0.2">
      <c r="A170" s="83" t="s">
        <v>383</v>
      </c>
      <c r="B170" s="84" t="s">
        <v>384</v>
      </c>
      <c r="C170" s="85" t="s">
        <v>383</v>
      </c>
      <c r="D170" s="107">
        <v>16925.72</v>
      </c>
      <c r="E170" s="107">
        <v>20221.189999999999</v>
      </c>
      <c r="F170" s="86">
        <f t="shared" si="2"/>
        <v>119.47019092836226</v>
      </c>
    </row>
    <row r="171" spans="1:6" s="1" customFormat="1" ht="12.75" customHeight="1" x14ac:dyDescent="0.2">
      <c r="A171" s="83" t="s">
        <v>385</v>
      </c>
      <c r="B171" s="84" t="s">
        <v>386</v>
      </c>
      <c r="C171" s="85" t="s">
        <v>385</v>
      </c>
      <c r="D171" s="107">
        <v>73499.03</v>
      </c>
      <c r="E171" s="107">
        <v>157157.75</v>
      </c>
      <c r="F171" s="86">
        <f t="shared" si="2"/>
        <v>213.8228899075267</v>
      </c>
    </row>
    <row r="172" spans="1:6" s="1" customFormat="1" ht="12.75" customHeight="1" x14ac:dyDescent="0.2">
      <c r="A172" s="83" t="s">
        <v>387</v>
      </c>
      <c r="B172" s="84" t="s">
        <v>388</v>
      </c>
      <c r="C172" s="85" t="s">
        <v>387</v>
      </c>
      <c r="D172" s="107">
        <v>55208.26</v>
      </c>
      <c r="E172" s="107">
        <v>41936.449999999997</v>
      </c>
      <c r="F172" s="86">
        <f t="shared" si="2"/>
        <v>75.960463162577469</v>
      </c>
    </row>
    <row r="173" spans="1:6" s="1" customFormat="1" ht="12.75" customHeight="1" x14ac:dyDescent="0.2">
      <c r="A173" s="83" t="s">
        <v>389</v>
      </c>
      <c r="B173" s="84" t="s">
        <v>390</v>
      </c>
      <c r="C173" s="85" t="s">
        <v>389</v>
      </c>
      <c r="D173" s="107">
        <v>979.19</v>
      </c>
      <c r="E173" s="107">
        <v>3732.62</v>
      </c>
      <c r="F173" s="86">
        <f t="shared" si="2"/>
        <v>381.19466089318718</v>
      </c>
    </row>
    <row r="174" spans="1:6" s="1" customFormat="1" ht="12.75" customHeight="1" x14ac:dyDescent="0.2">
      <c r="A174" s="83" t="s">
        <v>391</v>
      </c>
      <c r="B174" s="84" t="s">
        <v>392</v>
      </c>
      <c r="C174" s="85" t="s">
        <v>391</v>
      </c>
      <c r="D174" s="107">
        <v>5620.17</v>
      </c>
      <c r="E174" s="107">
        <v>2949.22</v>
      </c>
      <c r="F174" s="86">
        <f t="shared" si="2"/>
        <v>52.475636857959806</v>
      </c>
    </row>
    <row r="175" spans="1:6" s="1" customFormat="1" ht="12.75" customHeight="1" x14ac:dyDescent="0.2">
      <c r="A175" s="83" t="s">
        <v>393</v>
      </c>
      <c r="B175" s="84" t="s">
        <v>394</v>
      </c>
      <c r="C175" s="85" t="s">
        <v>393</v>
      </c>
      <c r="D175" s="107">
        <v>0</v>
      </c>
      <c r="E175" s="107">
        <v>0</v>
      </c>
      <c r="F175" s="86" t="str">
        <f t="shared" si="2"/>
        <v>-</v>
      </c>
    </row>
    <row r="176" spans="1:6" s="1" customFormat="1" ht="12.75" customHeight="1" x14ac:dyDescent="0.2">
      <c r="A176" s="83" t="s">
        <v>395</v>
      </c>
      <c r="B176" s="84" t="s">
        <v>396</v>
      </c>
      <c r="C176" s="85" t="s">
        <v>395</v>
      </c>
      <c r="D176" s="107">
        <v>168.56</v>
      </c>
      <c r="E176" s="107">
        <v>620.89</v>
      </c>
      <c r="F176" s="86">
        <f t="shared" si="2"/>
        <v>368.34954912197435</v>
      </c>
    </row>
    <row r="177" spans="1:6" s="1" customFormat="1" ht="12.75" customHeight="1" x14ac:dyDescent="0.2">
      <c r="A177" s="83" t="s">
        <v>397</v>
      </c>
      <c r="B177" s="84" t="s">
        <v>398</v>
      </c>
      <c r="C177" s="85" t="s">
        <v>397</v>
      </c>
      <c r="D177" s="106">
        <f>SUM(D178:D186)</f>
        <v>75653</v>
      </c>
      <c r="E177" s="106">
        <f>SUM(E178:E186)</f>
        <v>96598.819999999992</v>
      </c>
      <c r="F177" s="86">
        <f t="shared" si="2"/>
        <v>127.68670112222911</v>
      </c>
    </row>
    <row r="178" spans="1:6" s="1" customFormat="1" ht="12.75" customHeight="1" x14ac:dyDescent="0.2">
      <c r="A178" s="83" t="s">
        <v>399</v>
      </c>
      <c r="B178" s="84" t="s">
        <v>400</v>
      </c>
      <c r="C178" s="85" t="s">
        <v>399</v>
      </c>
      <c r="D178" s="107">
        <v>42859.29</v>
      </c>
      <c r="E178" s="107">
        <v>52926.01</v>
      </c>
      <c r="F178" s="86">
        <f t="shared" si="2"/>
        <v>123.48783659272004</v>
      </c>
    </row>
    <row r="179" spans="1:6" s="1" customFormat="1" ht="12.75" customHeight="1" x14ac:dyDescent="0.2">
      <c r="A179" s="83" t="s">
        <v>401</v>
      </c>
      <c r="B179" s="84" t="s">
        <v>402</v>
      </c>
      <c r="C179" s="85" t="s">
        <v>401</v>
      </c>
      <c r="D179" s="107">
        <v>9252.32</v>
      </c>
      <c r="E179" s="107">
        <v>13641.14</v>
      </c>
      <c r="F179" s="86">
        <f t="shared" si="2"/>
        <v>147.4348055406644</v>
      </c>
    </row>
    <row r="180" spans="1:6" s="1" customFormat="1" ht="12.75" customHeight="1" x14ac:dyDescent="0.2">
      <c r="A180" s="83" t="s">
        <v>403</v>
      </c>
      <c r="B180" s="84" t="s">
        <v>404</v>
      </c>
      <c r="C180" s="85" t="s">
        <v>403</v>
      </c>
      <c r="D180" s="107">
        <v>0</v>
      </c>
      <c r="E180" s="107">
        <v>650.54</v>
      </c>
      <c r="F180" s="86" t="str">
        <f t="shared" si="2"/>
        <v>-</v>
      </c>
    </row>
    <row r="181" spans="1:6" s="1" customFormat="1" ht="12.75" customHeight="1" x14ac:dyDescent="0.2">
      <c r="A181" s="83" t="s">
        <v>405</v>
      </c>
      <c r="B181" s="84" t="s">
        <v>406</v>
      </c>
      <c r="C181" s="85" t="s">
        <v>405</v>
      </c>
      <c r="D181" s="107">
        <v>9137.02</v>
      </c>
      <c r="E181" s="107">
        <v>14458.53</v>
      </c>
      <c r="F181" s="86">
        <f t="shared" si="2"/>
        <v>158.24119899048048</v>
      </c>
    </row>
    <row r="182" spans="1:6" s="1" customFormat="1" ht="12.75" customHeight="1" x14ac:dyDescent="0.2">
      <c r="A182" s="83" t="s">
        <v>407</v>
      </c>
      <c r="B182" s="84" t="s">
        <v>408</v>
      </c>
      <c r="C182" s="85" t="s">
        <v>407</v>
      </c>
      <c r="D182" s="107">
        <v>1758.42</v>
      </c>
      <c r="E182" s="107">
        <v>1893.91</v>
      </c>
      <c r="F182" s="86">
        <f t="shared" si="2"/>
        <v>107.70521263406923</v>
      </c>
    </row>
    <row r="183" spans="1:6" s="1" customFormat="1" ht="12.75" customHeight="1" x14ac:dyDescent="0.2">
      <c r="A183" s="83" t="s">
        <v>409</v>
      </c>
      <c r="B183" s="84" t="s">
        <v>410</v>
      </c>
      <c r="C183" s="85" t="s">
        <v>409</v>
      </c>
      <c r="D183" s="107">
        <v>4844.05</v>
      </c>
      <c r="E183" s="107">
        <v>2638.87</v>
      </c>
      <c r="F183" s="86">
        <f t="shared" si="2"/>
        <v>54.476522744397762</v>
      </c>
    </row>
    <row r="184" spans="1:6" s="1" customFormat="1" ht="12.75" customHeight="1" x14ac:dyDescent="0.2">
      <c r="A184" s="83" t="s">
        <v>411</v>
      </c>
      <c r="B184" s="84" t="s">
        <v>412</v>
      </c>
      <c r="C184" s="85" t="s">
        <v>411</v>
      </c>
      <c r="D184" s="107">
        <v>2703.23</v>
      </c>
      <c r="E184" s="107">
        <v>2533.66</v>
      </c>
      <c r="F184" s="86">
        <f t="shared" si="2"/>
        <v>93.727133836188557</v>
      </c>
    </row>
    <row r="185" spans="1:6" s="1" customFormat="1" ht="12.75" customHeight="1" x14ac:dyDescent="0.2">
      <c r="A185" s="83" t="s">
        <v>413</v>
      </c>
      <c r="B185" s="84" t="s">
        <v>414</v>
      </c>
      <c r="C185" s="85" t="s">
        <v>413</v>
      </c>
      <c r="D185" s="107">
        <v>3613</v>
      </c>
      <c r="E185" s="107">
        <v>3474.46</v>
      </c>
      <c r="F185" s="86">
        <f t="shared" si="2"/>
        <v>96.165513423747583</v>
      </c>
    </row>
    <row r="186" spans="1:6" s="1" customFormat="1" ht="12.75" customHeight="1" x14ac:dyDescent="0.2">
      <c r="A186" s="83" t="s">
        <v>415</v>
      </c>
      <c r="B186" s="84" t="s">
        <v>416</v>
      </c>
      <c r="C186" s="85" t="s">
        <v>415</v>
      </c>
      <c r="D186" s="107">
        <v>1485.67</v>
      </c>
      <c r="E186" s="107">
        <v>4381.7</v>
      </c>
      <c r="F186" s="86">
        <f t="shared" si="2"/>
        <v>294.93090659433119</v>
      </c>
    </row>
    <row r="187" spans="1:6" s="1" customFormat="1" ht="12.75" customHeight="1" x14ac:dyDescent="0.2">
      <c r="A187" s="83" t="s">
        <v>417</v>
      </c>
      <c r="B187" s="84" t="s">
        <v>418</v>
      </c>
      <c r="C187" s="85" t="s">
        <v>417</v>
      </c>
      <c r="D187" s="107">
        <v>0</v>
      </c>
      <c r="E187" s="107">
        <v>0</v>
      </c>
      <c r="F187" s="86" t="str">
        <f t="shared" si="2"/>
        <v>-</v>
      </c>
    </row>
    <row r="188" spans="1:6" s="1" customFormat="1" ht="12.75" customHeight="1" x14ac:dyDescent="0.2">
      <c r="A188" s="83" t="s">
        <v>419</v>
      </c>
      <c r="B188" s="84" t="s">
        <v>420</v>
      </c>
      <c r="C188" s="85" t="s">
        <v>419</v>
      </c>
      <c r="D188" s="106">
        <f>SUM(D189:D195)</f>
        <v>10976.630000000001</v>
      </c>
      <c r="E188" s="106">
        <f>SUM(E189:E195)</f>
        <v>10254</v>
      </c>
      <c r="F188" s="86">
        <f t="shared" si="2"/>
        <v>93.416649736758899</v>
      </c>
    </row>
    <row r="189" spans="1:6" s="1" customFormat="1" ht="12.75" customHeight="1" x14ac:dyDescent="0.2">
      <c r="A189" s="83" t="s">
        <v>421</v>
      </c>
      <c r="B189" s="108" t="s">
        <v>422</v>
      </c>
      <c r="C189" s="85" t="s">
        <v>421</v>
      </c>
      <c r="D189" s="107">
        <v>0</v>
      </c>
      <c r="E189" s="107">
        <v>0</v>
      </c>
      <c r="F189" s="86" t="str">
        <f t="shared" si="2"/>
        <v>-</v>
      </c>
    </row>
    <row r="190" spans="1:6" s="1" customFormat="1" ht="12.75" customHeight="1" x14ac:dyDescent="0.2">
      <c r="A190" s="83" t="s">
        <v>423</v>
      </c>
      <c r="B190" s="84" t="s">
        <v>424</v>
      </c>
      <c r="C190" s="85" t="s">
        <v>423</v>
      </c>
      <c r="D190" s="107">
        <v>3590.77</v>
      </c>
      <c r="E190" s="107">
        <v>2725.4</v>
      </c>
      <c r="F190" s="86">
        <f t="shared" si="2"/>
        <v>75.900155119932506</v>
      </c>
    </row>
    <row r="191" spans="1:6" s="1" customFormat="1" ht="12.75" customHeight="1" x14ac:dyDescent="0.2">
      <c r="A191" s="83" t="s">
        <v>425</v>
      </c>
      <c r="B191" s="84" t="s">
        <v>426</v>
      </c>
      <c r="C191" s="85" t="s">
        <v>425</v>
      </c>
      <c r="D191" s="107">
        <v>669.78</v>
      </c>
      <c r="E191" s="107">
        <v>1102.46</v>
      </c>
      <c r="F191" s="86">
        <f t="shared" si="2"/>
        <v>164.60031652184301</v>
      </c>
    </row>
    <row r="192" spans="1:6" s="1" customFormat="1" ht="12.75" customHeight="1" x14ac:dyDescent="0.2">
      <c r="A192" s="83" t="s">
        <v>427</v>
      </c>
      <c r="B192" s="84" t="s">
        <v>428</v>
      </c>
      <c r="C192" s="85" t="s">
        <v>427</v>
      </c>
      <c r="D192" s="107">
        <v>179.18</v>
      </c>
      <c r="E192" s="107">
        <v>287.85000000000002</v>
      </c>
      <c r="F192" s="86">
        <f t="shared" si="2"/>
        <v>160.64850987833464</v>
      </c>
    </row>
    <row r="193" spans="1:6" s="1" customFormat="1" ht="12.75" customHeight="1" x14ac:dyDescent="0.2">
      <c r="A193" s="83" t="s">
        <v>429</v>
      </c>
      <c r="B193" s="84" t="s">
        <v>430</v>
      </c>
      <c r="C193" s="85" t="s">
        <v>429</v>
      </c>
      <c r="D193" s="107">
        <v>2216.4699999999998</v>
      </c>
      <c r="E193" s="107">
        <v>3329</v>
      </c>
      <c r="F193" s="86">
        <f t="shared" si="2"/>
        <v>150.19377659070506</v>
      </c>
    </row>
    <row r="194" spans="1:6" s="1" customFormat="1" ht="12.75" customHeight="1" x14ac:dyDescent="0.2">
      <c r="A194" s="83" t="s">
        <v>431</v>
      </c>
      <c r="B194" s="84" t="s">
        <v>432</v>
      </c>
      <c r="C194" s="85" t="s">
        <v>431</v>
      </c>
      <c r="D194" s="107">
        <v>1577.9</v>
      </c>
      <c r="E194" s="107">
        <v>620.91</v>
      </c>
      <c r="F194" s="86">
        <f t="shared" si="2"/>
        <v>39.350402433614292</v>
      </c>
    </row>
    <row r="195" spans="1:6" s="1" customFormat="1" ht="12.75" customHeight="1" x14ac:dyDescent="0.2">
      <c r="A195" s="83" t="s">
        <v>433</v>
      </c>
      <c r="B195" s="84" t="s">
        <v>434</v>
      </c>
      <c r="C195" s="85" t="s">
        <v>433</v>
      </c>
      <c r="D195" s="107">
        <v>2742.53</v>
      </c>
      <c r="E195" s="107">
        <v>2188.38</v>
      </c>
      <c r="F195" s="86">
        <f t="shared" si="2"/>
        <v>79.794204621280358</v>
      </c>
    </row>
    <row r="196" spans="1:6" s="1" customFormat="1" ht="12.75" customHeight="1" x14ac:dyDescent="0.2">
      <c r="A196" s="83" t="s">
        <v>435</v>
      </c>
      <c r="B196" s="108" t="s">
        <v>436</v>
      </c>
      <c r="C196" s="85" t="s">
        <v>435</v>
      </c>
      <c r="D196" s="106">
        <f>D197+D202+D210</f>
        <v>1168.57</v>
      </c>
      <c r="E196" s="106">
        <f>E197+E202+E210</f>
        <v>720.17</v>
      </c>
      <c r="F196" s="86">
        <f t="shared" si="2"/>
        <v>61.628314949040274</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107">
        <v>0</v>
      </c>
      <c r="E198" s="107">
        <v>0</v>
      </c>
      <c r="F198" s="86" t="str">
        <f t="shared" ref="F198:F261" si="3">IF(D198&lt;&gt;0,IF(E198/D198&gt;=100,"&gt;&gt;100",E198/D198*100),"-")</f>
        <v>-</v>
      </c>
    </row>
    <row r="199" spans="1:6" s="1" customFormat="1" ht="12.75" customHeight="1" x14ac:dyDescent="0.2">
      <c r="A199" s="83" t="s">
        <v>441</v>
      </c>
      <c r="B199" s="84" t="s">
        <v>442</v>
      </c>
      <c r="C199" s="85" t="s">
        <v>441</v>
      </c>
      <c r="D199" s="107">
        <v>0</v>
      </c>
      <c r="E199" s="107">
        <v>0</v>
      </c>
      <c r="F199" s="86" t="str">
        <f t="shared" si="3"/>
        <v>-</v>
      </c>
    </row>
    <row r="200" spans="1:6" s="1" customFormat="1" ht="12.75" customHeight="1" x14ac:dyDescent="0.2">
      <c r="A200" s="83" t="s">
        <v>443</v>
      </c>
      <c r="B200" s="84" t="s">
        <v>444</v>
      </c>
      <c r="C200" s="85" t="s">
        <v>443</v>
      </c>
      <c r="D200" s="107">
        <v>0</v>
      </c>
      <c r="E200" s="107">
        <v>0</v>
      </c>
      <c r="F200" s="86" t="str">
        <f t="shared" si="3"/>
        <v>-</v>
      </c>
    </row>
    <row r="201" spans="1:6" s="1" customFormat="1" ht="12.75" customHeight="1" x14ac:dyDescent="0.2">
      <c r="A201" s="83" t="s">
        <v>445</v>
      </c>
      <c r="B201" s="84" t="s">
        <v>446</v>
      </c>
      <c r="C201" s="85" t="s">
        <v>445</v>
      </c>
      <c r="D201" s="107">
        <v>0</v>
      </c>
      <c r="E201" s="107">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107">
        <v>0</v>
      </c>
      <c r="E203" s="107">
        <v>0</v>
      </c>
      <c r="F203" s="86" t="str">
        <f t="shared" si="3"/>
        <v>-</v>
      </c>
    </row>
    <row r="204" spans="1:6" s="1" customFormat="1" ht="24" customHeight="1" x14ac:dyDescent="0.2">
      <c r="A204" s="83" t="s">
        <v>451</v>
      </c>
      <c r="B204" s="108" t="s">
        <v>452</v>
      </c>
      <c r="C204" s="85" t="s">
        <v>451</v>
      </c>
      <c r="D204" s="107">
        <v>0</v>
      </c>
      <c r="E204" s="107">
        <v>0</v>
      </c>
      <c r="F204" s="86" t="str">
        <f t="shared" si="3"/>
        <v>-</v>
      </c>
    </row>
    <row r="205" spans="1:6" s="1" customFormat="1" ht="24" customHeight="1" x14ac:dyDescent="0.2">
      <c r="A205" s="83" t="s">
        <v>453</v>
      </c>
      <c r="B205" s="108" t="s">
        <v>454</v>
      </c>
      <c r="C205" s="85" t="s">
        <v>453</v>
      </c>
      <c r="D205" s="107">
        <v>0</v>
      </c>
      <c r="E205" s="107">
        <v>0</v>
      </c>
      <c r="F205" s="86" t="str">
        <f t="shared" si="3"/>
        <v>-</v>
      </c>
    </row>
    <row r="206" spans="1:6" s="1" customFormat="1" ht="12.75" customHeight="1" x14ac:dyDescent="0.2">
      <c r="A206" s="83" t="s">
        <v>455</v>
      </c>
      <c r="B206" s="84" t="s">
        <v>456</v>
      </c>
      <c r="C206" s="85" t="s">
        <v>455</v>
      </c>
      <c r="D206" s="107">
        <v>0</v>
      </c>
      <c r="E206" s="107">
        <v>0</v>
      </c>
      <c r="F206" s="86" t="str">
        <f t="shared" si="3"/>
        <v>-</v>
      </c>
    </row>
    <row r="207" spans="1:6" s="1" customFormat="1" ht="12.75" customHeight="1" x14ac:dyDescent="0.2">
      <c r="A207" s="83" t="s">
        <v>457</v>
      </c>
      <c r="B207" s="84" t="s">
        <v>458</v>
      </c>
      <c r="C207" s="85" t="s">
        <v>457</v>
      </c>
      <c r="D207" s="107">
        <v>0</v>
      </c>
      <c r="E207" s="107">
        <v>0</v>
      </c>
      <c r="F207" s="86" t="str">
        <f t="shared" si="3"/>
        <v>-</v>
      </c>
    </row>
    <row r="208" spans="1:6" s="1" customFormat="1" ht="24" customHeight="1" x14ac:dyDescent="0.2">
      <c r="A208" s="83" t="s">
        <v>459</v>
      </c>
      <c r="B208" s="84" t="s">
        <v>460</v>
      </c>
      <c r="C208" s="85" t="s">
        <v>459</v>
      </c>
      <c r="D208" s="107">
        <v>0</v>
      </c>
      <c r="E208" s="107">
        <v>0</v>
      </c>
      <c r="F208" s="86" t="str">
        <f t="shared" si="3"/>
        <v>-</v>
      </c>
    </row>
    <row r="209" spans="1:6" s="1" customFormat="1" ht="12.75" customHeight="1" x14ac:dyDescent="0.2">
      <c r="A209" s="83" t="s">
        <v>461</v>
      </c>
      <c r="B209" s="84" t="s">
        <v>462</v>
      </c>
      <c r="C209" s="85" t="s">
        <v>461</v>
      </c>
      <c r="D209" s="107">
        <v>0</v>
      </c>
      <c r="E209" s="107">
        <v>0</v>
      </c>
      <c r="F209" s="86" t="str">
        <f t="shared" si="3"/>
        <v>-</v>
      </c>
    </row>
    <row r="210" spans="1:6" s="1" customFormat="1" ht="12.75" customHeight="1" x14ac:dyDescent="0.2">
      <c r="A210" s="83" t="s">
        <v>463</v>
      </c>
      <c r="B210" s="84" t="s">
        <v>464</v>
      </c>
      <c r="C210" s="85" t="s">
        <v>463</v>
      </c>
      <c r="D210" s="106">
        <f>SUM(D211:D214)</f>
        <v>1168.57</v>
      </c>
      <c r="E210" s="106">
        <f>SUM(E211:E214)</f>
        <v>720.17</v>
      </c>
      <c r="F210" s="86">
        <f t="shared" si="3"/>
        <v>61.628314949040274</v>
      </c>
    </row>
    <row r="211" spans="1:6" s="1" customFormat="1" ht="12.75" customHeight="1" x14ac:dyDescent="0.2">
      <c r="A211" s="83" t="s">
        <v>465</v>
      </c>
      <c r="B211" s="108" t="s">
        <v>466</v>
      </c>
      <c r="C211" s="85" t="s">
        <v>465</v>
      </c>
      <c r="D211" s="107">
        <v>7.61</v>
      </c>
      <c r="E211" s="107">
        <v>0</v>
      </c>
      <c r="F211" s="86">
        <f t="shared" si="3"/>
        <v>0</v>
      </c>
    </row>
    <row r="212" spans="1:6" s="1" customFormat="1" ht="12.75" customHeight="1" x14ac:dyDescent="0.2">
      <c r="A212" s="83" t="s">
        <v>467</v>
      </c>
      <c r="B212" s="84" t="s">
        <v>468</v>
      </c>
      <c r="C212" s="85" t="s">
        <v>467</v>
      </c>
      <c r="D212" s="107">
        <v>0</v>
      </c>
      <c r="E212" s="107">
        <v>0</v>
      </c>
      <c r="F212" s="86" t="str">
        <f t="shared" si="3"/>
        <v>-</v>
      </c>
    </row>
    <row r="213" spans="1:6" s="1" customFormat="1" ht="12.75" customHeight="1" x14ac:dyDescent="0.2">
      <c r="A213" s="83" t="s">
        <v>469</v>
      </c>
      <c r="B213" s="84" t="s">
        <v>470</v>
      </c>
      <c r="C213" s="85" t="s">
        <v>469</v>
      </c>
      <c r="D213" s="107">
        <v>1160.96</v>
      </c>
      <c r="E213" s="107">
        <v>720.17</v>
      </c>
      <c r="F213" s="86">
        <f t="shared" si="3"/>
        <v>62.032283627342885</v>
      </c>
    </row>
    <row r="214" spans="1:6" s="1" customFormat="1" ht="12.75" customHeight="1" x14ac:dyDescent="0.2">
      <c r="A214" s="83" t="s">
        <v>471</v>
      </c>
      <c r="B214" s="84" t="s">
        <v>472</v>
      </c>
      <c r="C214" s="85" t="s">
        <v>471</v>
      </c>
      <c r="D214" s="107">
        <v>0</v>
      </c>
      <c r="E214" s="107">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107">
        <v>0</v>
      </c>
      <c r="E217" s="107">
        <v>0</v>
      </c>
      <c r="F217" s="86" t="str">
        <f t="shared" si="3"/>
        <v>-</v>
      </c>
    </row>
    <row r="218" spans="1:6" s="1" customFormat="1" ht="12.75" customHeight="1" x14ac:dyDescent="0.2">
      <c r="A218" s="83" t="s">
        <v>479</v>
      </c>
      <c r="B218" s="84" t="s">
        <v>480</v>
      </c>
      <c r="C218" s="85" t="s">
        <v>479</v>
      </c>
      <c r="D218" s="107">
        <v>0</v>
      </c>
      <c r="E218" s="107">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107">
        <v>0</v>
      </c>
      <c r="E220" s="107">
        <v>0</v>
      </c>
      <c r="F220" s="86" t="str">
        <f t="shared" si="3"/>
        <v>-</v>
      </c>
    </row>
    <row r="221" spans="1:6" s="1" customFormat="1" ht="12.75" customHeight="1" x14ac:dyDescent="0.2">
      <c r="A221" s="83" t="s">
        <v>485</v>
      </c>
      <c r="B221" s="84" t="s">
        <v>486</v>
      </c>
      <c r="C221" s="85" t="s">
        <v>485</v>
      </c>
      <c r="D221" s="107">
        <v>0</v>
      </c>
      <c r="E221" s="107">
        <v>0</v>
      </c>
      <c r="F221" s="86" t="str">
        <f t="shared" si="3"/>
        <v>-</v>
      </c>
    </row>
    <row r="222" spans="1:6" s="1" customFormat="1" ht="12.75" customHeight="1" x14ac:dyDescent="0.2">
      <c r="A222" s="83" t="s">
        <v>487</v>
      </c>
      <c r="B222" s="84" t="s">
        <v>488</v>
      </c>
      <c r="C222" s="85" t="s">
        <v>487</v>
      </c>
      <c r="D222" s="107">
        <v>0</v>
      </c>
      <c r="E222" s="107">
        <v>0</v>
      </c>
      <c r="F222" s="86" t="str">
        <f t="shared" si="3"/>
        <v>-</v>
      </c>
    </row>
    <row r="223" spans="1:6" s="1" customFormat="1" ht="24" customHeight="1" x14ac:dyDescent="0.2">
      <c r="A223" s="83" t="s">
        <v>489</v>
      </c>
      <c r="B223" s="84" t="s">
        <v>490</v>
      </c>
      <c r="C223" s="85" t="s">
        <v>489</v>
      </c>
      <c r="D223" s="107">
        <v>0</v>
      </c>
      <c r="E223" s="107">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107">
        <v>0</v>
      </c>
      <c r="E226" s="107">
        <v>0</v>
      </c>
      <c r="F226" s="86" t="str">
        <f t="shared" si="3"/>
        <v>-</v>
      </c>
    </row>
    <row r="227" spans="1:6" s="1" customFormat="1" ht="12.75" customHeight="1" x14ac:dyDescent="0.2">
      <c r="A227" s="83" t="s">
        <v>497</v>
      </c>
      <c r="B227" s="84" t="s">
        <v>498</v>
      </c>
      <c r="C227" s="85" t="s">
        <v>497</v>
      </c>
      <c r="D227" s="107">
        <v>0</v>
      </c>
      <c r="E227" s="107">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107">
        <v>0</v>
      </c>
      <c r="E229" s="107">
        <v>0</v>
      </c>
      <c r="F229" s="86" t="str">
        <f t="shared" si="3"/>
        <v>-</v>
      </c>
    </row>
    <row r="230" spans="1:6" s="1" customFormat="1" ht="24" customHeight="1" x14ac:dyDescent="0.2">
      <c r="A230" s="83" t="s">
        <v>503</v>
      </c>
      <c r="B230" s="84" t="s">
        <v>504</v>
      </c>
      <c r="C230" s="85" t="s">
        <v>503</v>
      </c>
      <c r="D230" s="107">
        <v>0</v>
      </c>
      <c r="E230" s="107">
        <v>0</v>
      </c>
      <c r="F230" s="86" t="str">
        <f t="shared" si="3"/>
        <v>-</v>
      </c>
    </row>
    <row r="231" spans="1:6" s="1" customFormat="1" ht="12.75" customHeight="1" x14ac:dyDescent="0.2">
      <c r="A231" s="83" t="s">
        <v>505</v>
      </c>
      <c r="B231" s="109"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107">
        <v>0</v>
      </c>
      <c r="E232" s="107">
        <v>0</v>
      </c>
      <c r="F232" s="86" t="str">
        <f t="shared" si="3"/>
        <v>-</v>
      </c>
    </row>
    <row r="233" spans="1:6" s="1" customFormat="1" ht="12.75" customHeight="1" x14ac:dyDescent="0.2">
      <c r="A233" s="83" t="s">
        <v>509</v>
      </c>
      <c r="B233" s="84" t="s">
        <v>510</v>
      </c>
      <c r="C233" s="85" t="s">
        <v>509</v>
      </c>
      <c r="D233" s="107">
        <v>0</v>
      </c>
      <c r="E233" s="107">
        <v>0</v>
      </c>
      <c r="F233" s="86" t="str">
        <f t="shared" si="3"/>
        <v>-</v>
      </c>
    </row>
    <row r="234" spans="1:6" s="1" customFormat="1" ht="12.75" customHeight="1" x14ac:dyDescent="0.2">
      <c r="A234" s="83" t="s">
        <v>511</v>
      </c>
      <c r="B234" s="84" t="s">
        <v>512</v>
      </c>
      <c r="C234" s="85" t="s">
        <v>511</v>
      </c>
      <c r="D234" s="107">
        <v>0</v>
      </c>
      <c r="E234" s="107">
        <v>0</v>
      </c>
      <c r="F234" s="86" t="str">
        <f t="shared" si="3"/>
        <v>-</v>
      </c>
    </row>
    <row r="235" spans="1:6" s="1" customFormat="1" ht="24" customHeight="1" x14ac:dyDescent="0.2">
      <c r="A235" s="83" t="s">
        <v>513</v>
      </c>
      <c r="B235" s="84" t="s">
        <v>514</v>
      </c>
      <c r="C235" s="85" t="s">
        <v>513</v>
      </c>
      <c r="D235" s="107">
        <v>0</v>
      </c>
      <c r="E235" s="107">
        <v>0</v>
      </c>
      <c r="F235" s="86" t="str">
        <f t="shared" si="3"/>
        <v>-</v>
      </c>
    </row>
    <row r="236" spans="1:6" s="1" customFormat="1" ht="12.75" customHeight="1" x14ac:dyDescent="0.2">
      <c r="A236" s="83" t="s">
        <v>515</v>
      </c>
      <c r="B236" s="109"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107">
        <v>0</v>
      </c>
      <c r="E237" s="107">
        <v>0</v>
      </c>
      <c r="F237" s="86" t="str">
        <f t="shared" si="3"/>
        <v>-</v>
      </c>
    </row>
    <row r="238" spans="1:6" s="1" customFormat="1" ht="12.75" customHeight="1" x14ac:dyDescent="0.2">
      <c r="A238" s="83" t="s">
        <v>519</v>
      </c>
      <c r="B238" s="84" t="s">
        <v>520</v>
      </c>
      <c r="C238" s="85" t="s">
        <v>519</v>
      </c>
      <c r="D238" s="107">
        <v>0</v>
      </c>
      <c r="E238" s="107">
        <v>0</v>
      </c>
      <c r="F238" s="86" t="str">
        <f t="shared" si="3"/>
        <v>-</v>
      </c>
    </row>
    <row r="239" spans="1:6" s="1" customFormat="1" ht="12.75" customHeight="1" x14ac:dyDescent="0.2">
      <c r="A239" s="83" t="s">
        <v>521</v>
      </c>
      <c r="B239" s="84" t="s">
        <v>522</v>
      </c>
      <c r="C239" s="85" t="s">
        <v>521</v>
      </c>
      <c r="D239" s="107">
        <v>0</v>
      </c>
      <c r="E239" s="107">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107">
        <v>0</v>
      </c>
      <c r="E241" s="107">
        <v>0</v>
      </c>
      <c r="F241" s="86" t="str">
        <f t="shared" si="3"/>
        <v>-</v>
      </c>
    </row>
    <row r="242" spans="1:6" s="1" customFormat="1" ht="24" customHeight="1" x14ac:dyDescent="0.2">
      <c r="A242" s="83" t="s">
        <v>527</v>
      </c>
      <c r="B242" s="84" t="s">
        <v>528</v>
      </c>
      <c r="C242" s="85" t="s">
        <v>527</v>
      </c>
      <c r="D242" s="107">
        <v>0</v>
      </c>
      <c r="E242" s="107">
        <v>0</v>
      </c>
      <c r="F242" s="86" t="str">
        <f t="shared" si="3"/>
        <v>-</v>
      </c>
    </row>
    <row r="243" spans="1:6" s="1" customFormat="1" ht="24" customHeight="1" x14ac:dyDescent="0.2">
      <c r="A243" s="83" t="s">
        <v>529</v>
      </c>
      <c r="B243" s="84" t="s">
        <v>530</v>
      </c>
      <c r="C243" s="85" t="s">
        <v>529</v>
      </c>
      <c r="D243" s="107">
        <v>0</v>
      </c>
      <c r="E243" s="107">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107">
        <v>0</v>
      </c>
      <c r="E245" s="107">
        <v>0</v>
      </c>
      <c r="F245" s="86" t="str">
        <f t="shared" si="3"/>
        <v>-</v>
      </c>
    </row>
    <row r="246" spans="1:6" s="1" customFormat="1" ht="12.75" customHeight="1" x14ac:dyDescent="0.2">
      <c r="A246" s="83" t="s">
        <v>535</v>
      </c>
      <c r="B246" s="84" t="s">
        <v>536</v>
      </c>
      <c r="C246" s="85" t="s">
        <v>535</v>
      </c>
      <c r="D246" s="107">
        <v>0</v>
      </c>
      <c r="E246" s="107">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107">
        <v>0</v>
      </c>
      <c r="E248" s="107">
        <v>0</v>
      </c>
      <c r="F248" s="86" t="str">
        <f t="shared" si="3"/>
        <v>-</v>
      </c>
    </row>
    <row r="249" spans="1:6" s="1" customFormat="1" ht="12.75" customHeight="1" x14ac:dyDescent="0.2">
      <c r="A249" s="83" t="s">
        <v>540</v>
      </c>
      <c r="B249" s="84" t="s">
        <v>205</v>
      </c>
      <c r="C249" s="85" t="s">
        <v>540</v>
      </c>
      <c r="D249" s="107">
        <v>0</v>
      </c>
      <c r="E249" s="107">
        <v>0</v>
      </c>
      <c r="F249" s="86" t="str">
        <f t="shared" si="3"/>
        <v>-</v>
      </c>
    </row>
    <row r="250" spans="1:6" s="1" customFormat="1" ht="24" customHeight="1" x14ac:dyDescent="0.2">
      <c r="A250" s="83" t="s">
        <v>541</v>
      </c>
      <c r="B250" s="84" t="s">
        <v>207</v>
      </c>
      <c r="C250" s="85" t="s">
        <v>541</v>
      </c>
      <c r="D250" s="107">
        <v>0</v>
      </c>
      <c r="E250" s="107">
        <v>0</v>
      </c>
      <c r="F250" s="86" t="str">
        <f t="shared" si="3"/>
        <v>-</v>
      </c>
    </row>
    <row r="251" spans="1:6" s="1" customFormat="1" ht="24" customHeight="1" x14ac:dyDescent="0.2">
      <c r="A251" s="83" t="s">
        <v>542</v>
      </c>
      <c r="B251" s="84" t="s">
        <v>209</v>
      </c>
      <c r="C251" s="85" t="s">
        <v>542</v>
      </c>
      <c r="D251" s="107">
        <v>0</v>
      </c>
      <c r="E251" s="107">
        <v>0</v>
      </c>
      <c r="F251" s="86" t="str">
        <f t="shared" si="3"/>
        <v>-</v>
      </c>
    </row>
    <row r="252" spans="1:6" s="1" customFormat="1" ht="24" customHeight="1" x14ac:dyDescent="0.2">
      <c r="A252" s="83" t="s">
        <v>543</v>
      </c>
      <c r="B252" s="84" t="s">
        <v>544</v>
      </c>
      <c r="C252" s="85" t="s">
        <v>543</v>
      </c>
      <c r="D252" s="106">
        <f>D253+D259</f>
        <v>43186.32</v>
      </c>
      <c r="E252" s="106">
        <f>E253+E259</f>
        <v>43705.7</v>
      </c>
      <c r="F252" s="86">
        <f t="shared" si="3"/>
        <v>101.2026493574817</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107">
        <v>0</v>
      </c>
      <c r="E254" s="107">
        <v>0</v>
      </c>
      <c r="F254" s="86" t="str">
        <f t="shared" si="3"/>
        <v>-</v>
      </c>
    </row>
    <row r="255" spans="1:6" s="1" customFormat="1" ht="24" customHeight="1" x14ac:dyDescent="0.2">
      <c r="A255" s="83" t="s">
        <v>549</v>
      </c>
      <c r="B255" s="84" t="s">
        <v>550</v>
      </c>
      <c r="C255" s="85" t="s">
        <v>549</v>
      </c>
      <c r="D255" s="107">
        <v>0</v>
      </c>
      <c r="E255" s="107">
        <v>0</v>
      </c>
      <c r="F255" s="86" t="str">
        <f t="shared" si="3"/>
        <v>-</v>
      </c>
    </row>
    <row r="256" spans="1:6" s="1" customFormat="1" ht="24" customHeight="1" x14ac:dyDescent="0.2">
      <c r="A256" s="83" t="s">
        <v>551</v>
      </c>
      <c r="B256" s="84" t="s">
        <v>552</v>
      </c>
      <c r="C256" s="85" t="s">
        <v>551</v>
      </c>
      <c r="D256" s="107">
        <v>0</v>
      </c>
      <c r="E256" s="107">
        <v>0</v>
      </c>
      <c r="F256" s="86" t="str">
        <f t="shared" si="3"/>
        <v>-</v>
      </c>
    </row>
    <row r="257" spans="1:6" s="1" customFormat="1" ht="24" customHeight="1" x14ac:dyDescent="0.2">
      <c r="A257" s="83" t="s">
        <v>553</v>
      </c>
      <c r="B257" s="84" t="s">
        <v>554</v>
      </c>
      <c r="C257" s="85" t="s">
        <v>553</v>
      </c>
      <c r="D257" s="107">
        <v>0</v>
      </c>
      <c r="E257" s="107">
        <v>0</v>
      </c>
      <c r="F257" s="86" t="str">
        <f t="shared" si="3"/>
        <v>-</v>
      </c>
    </row>
    <row r="258" spans="1:6" s="1" customFormat="1" ht="12.75" customHeight="1" x14ac:dyDescent="0.2">
      <c r="A258" s="83" t="s">
        <v>555</v>
      </c>
      <c r="B258" s="84" t="s">
        <v>556</v>
      </c>
      <c r="C258" s="85" t="s">
        <v>555</v>
      </c>
      <c r="D258" s="107">
        <v>0</v>
      </c>
      <c r="E258" s="107">
        <v>0</v>
      </c>
      <c r="F258" s="86" t="str">
        <f t="shared" si="3"/>
        <v>-</v>
      </c>
    </row>
    <row r="259" spans="1:6" s="1" customFormat="1" ht="12.75" customHeight="1" x14ac:dyDescent="0.2">
      <c r="A259" s="83" t="s">
        <v>557</v>
      </c>
      <c r="B259" s="108" t="s">
        <v>558</v>
      </c>
      <c r="C259" s="85" t="s">
        <v>557</v>
      </c>
      <c r="D259" s="106">
        <f>SUM(D260:D262)</f>
        <v>43186.32</v>
      </c>
      <c r="E259" s="106">
        <f>SUM(E260:E262)</f>
        <v>43705.7</v>
      </c>
      <c r="F259" s="86">
        <f t="shared" si="3"/>
        <v>101.2026493574817</v>
      </c>
    </row>
    <row r="260" spans="1:6" s="1" customFormat="1" ht="12.75" customHeight="1" x14ac:dyDescent="0.2">
      <c r="A260" s="83" t="s">
        <v>559</v>
      </c>
      <c r="B260" s="84" t="s">
        <v>560</v>
      </c>
      <c r="C260" s="85" t="s">
        <v>559</v>
      </c>
      <c r="D260" s="107">
        <v>0</v>
      </c>
      <c r="E260" s="107">
        <v>0</v>
      </c>
      <c r="F260" s="86" t="str">
        <f t="shared" si="3"/>
        <v>-</v>
      </c>
    </row>
    <row r="261" spans="1:6" s="1" customFormat="1" ht="12.75" customHeight="1" x14ac:dyDescent="0.2">
      <c r="A261" s="83" t="s">
        <v>561</v>
      </c>
      <c r="B261" s="84" t="s">
        <v>562</v>
      </c>
      <c r="C261" s="85" t="s">
        <v>561</v>
      </c>
      <c r="D261" s="107">
        <v>43186.32</v>
      </c>
      <c r="E261" s="107">
        <v>43705.7</v>
      </c>
      <c r="F261" s="86">
        <f t="shared" si="3"/>
        <v>101.2026493574817</v>
      </c>
    </row>
    <row r="262" spans="1:6" s="1" customFormat="1" ht="12.75" customHeight="1" x14ac:dyDescent="0.2">
      <c r="A262" s="83" t="s">
        <v>563</v>
      </c>
      <c r="B262" s="84" t="s">
        <v>564</v>
      </c>
      <c r="C262" s="85" t="s">
        <v>563</v>
      </c>
      <c r="D262" s="107">
        <v>0</v>
      </c>
      <c r="E262" s="107">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1365.49</v>
      </c>
      <c r="F263" s="86" t="str">
        <f t="shared" si="4"/>
        <v>-</v>
      </c>
    </row>
    <row r="264" spans="1:6" s="1" customFormat="1" ht="12.75" customHeight="1" x14ac:dyDescent="0.2">
      <c r="A264" s="83" t="s">
        <v>567</v>
      </c>
      <c r="B264" s="84" t="s">
        <v>568</v>
      </c>
      <c r="C264" s="85" t="s">
        <v>567</v>
      </c>
      <c r="D264" s="106">
        <f>SUM(D265:D267)</f>
        <v>0</v>
      </c>
      <c r="E264" s="106">
        <f>SUM(E265:E267)</f>
        <v>1365.49</v>
      </c>
      <c r="F264" s="86" t="str">
        <f t="shared" si="4"/>
        <v>-</v>
      </c>
    </row>
    <row r="265" spans="1:6" s="1" customFormat="1" ht="12.75" customHeight="1" x14ac:dyDescent="0.2">
      <c r="A265" s="83" t="s">
        <v>569</v>
      </c>
      <c r="B265" s="84" t="s">
        <v>570</v>
      </c>
      <c r="C265" s="85" t="s">
        <v>569</v>
      </c>
      <c r="D265" s="107">
        <v>0</v>
      </c>
      <c r="E265" s="107">
        <v>0</v>
      </c>
      <c r="F265" s="86" t="str">
        <f t="shared" si="4"/>
        <v>-</v>
      </c>
    </row>
    <row r="266" spans="1:6" s="1" customFormat="1" ht="12.75" customHeight="1" x14ac:dyDescent="0.2">
      <c r="A266" s="83" t="s">
        <v>571</v>
      </c>
      <c r="B266" s="84" t="s">
        <v>572</v>
      </c>
      <c r="C266" s="85" t="s">
        <v>571</v>
      </c>
      <c r="D266" s="107">
        <v>0</v>
      </c>
      <c r="E266" s="107">
        <v>1365.49</v>
      </c>
      <c r="F266" s="86" t="str">
        <f t="shared" si="4"/>
        <v>-</v>
      </c>
    </row>
    <row r="267" spans="1:6" s="1" customFormat="1" ht="12.75" customHeight="1" x14ac:dyDescent="0.2">
      <c r="A267" s="83" t="s">
        <v>573</v>
      </c>
      <c r="B267" s="84" t="s">
        <v>574</v>
      </c>
      <c r="C267" s="85" t="s">
        <v>573</v>
      </c>
      <c r="D267" s="107">
        <v>0</v>
      </c>
      <c r="E267" s="107">
        <v>0</v>
      </c>
      <c r="F267" s="86" t="str">
        <f t="shared" si="4"/>
        <v>-</v>
      </c>
    </row>
    <row r="268" spans="1:6" s="1" customFormat="1" ht="12.75" customHeight="1" x14ac:dyDescent="0.2">
      <c r="A268" s="83" t="s">
        <v>575</v>
      </c>
      <c r="B268" s="109"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107">
        <v>0</v>
      </c>
      <c r="E269" s="107">
        <v>0</v>
      </c>
      <c r="F269" s="86" t="str">
        <f t="shared" si="4"/>
        <v>-</v>
      </c>
    </row>
    <row r="270" spans="1:6" s="1" customFormat="1" ht="12.75" customHeight="1" x14ac:dyDescent="0.2">
      <c r="A270" s="83" t="s">
        <v>579</v>
      </c>
      <c r="B270" s="84" t="s">
        <v>580</v>
      </c>
      <c r="C270" s="85" t="s">
        <v>579</v>
      </c>
      <c r="D270" s="107">
        <v>0</v>
      </c>
      <c r="E270" s="107">
        <v>0</v>
      </c>
      <c r="F270" s="86" t="str">
        <f t="shared" si="4"/>
        <v>-</v>
      </c>
    </row>
    <row r="271" spans="1:6" s="1" customFormat="1" ht="12.75" customHeight="1" x14ac:dyDescent="0.2">
      <c r="A271" s="83" t="s">
        <v>581</v>
      </c>
      <c r="B271" s="84" t="s">
        <v>582</v>
      </c>
      <c r="C271" s="85" t="s">
        <v>581</v>
      </c>
      <c r="D271" s="107">
        <v>0</v>
      </c>
      <c r="E271" s="107">
        <v>0</v>
      </c>
      <c r="F271" s="86" t="str">
        <f t="shared" si="4"/>
        <v>-</v>
      </c>
    </row>
    <row r="272" spans="1:6" s="1" customFormat="1" ht="24" customHeight="1" x14ac:dyDescent="0.2">
      <c r="A272" s="83" t="s">
        <v>583</v>
      </c>
      <c r="B272" s="84" t="s">
        <v>584</v>
      </c>
      <c r="C272" s="85" t="s">
        <v>583</v>
      </c>
      <c r="D272" s="107">
        <v>0</v>
      </c>
      <c r="E272" s="107">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107">
        <v>0</v>
      </c>
      <c r="E274" s="107">
        <v>0</v>
      </c>
      <c r="F274" s="86" t="str">
        <f t="shared" si="4"/>
        <v>-</v>
      </c>
    </row>
    <row r="275" spans="1:6" s="1" customFormat="1" ht="12.75" customHeight="1" x14ac:dyDescent="0.2">
      <c r="A275" s="83" t="s">
        <v>589</v>
      </c>
      <c r="B275" s="84" t="s">
        <v>590</v>
      </c>
      <c r="C275" s="85" t="s">
        <v>589</v>
      </c>
      <c r="D275" s="107">
        <v>0</v>
      </c>
      <c r="E275" s="107">
        <v>0</v>
      </c>
      <c r="F275" s="86" t="str">
        <f t="shared" si="4"/>
        <v>-</v>
      </c>
    </row>
    <row r="276" spans="1:6" s="1" customFormat="1" ht="12.75" customHeight="1" x14ac:dyDescent="0.2">
      <c r="A276" s="83" t="s">
        <v>591</v>
      </c>
      <c r="B276" s="84" t="s">
        <v>592</v>
      </c>
      <c r="C276" s="85" t="s">
        <v>591</v>
      </c>
      <c r="D276" s="107">
        <v>0</v>
      </c>
      <c r="E276" s="107">
        <v>0</v>
      </c>
      <c r="F276" s="86" t="str">
        <f t="shared" si="4"/>
        <v>-</v>
      </c>
    </row>
    <row r="277" spans="1:6" s="1" customFormat="1" ht="12.75" customHeight="1" x14ac:dyDescent="0.2">
      <c r="A277" s="83" t="s">
        <v>593</v>
      </c>
      <c r="B277" s="84" t="s">
        <v>594</v>
      </c>
      <c r="C277" s="85" t="s">
        <v>593</v>
      </c>
      <c r="D277" s="107">
        <v>0</v>
      </c>
      <c r="E277" s="107">
        <v>0</v>
      </c>
      <c r="F277" s="86" t="str">
        <f t="shared" si="4"/>
        <v>-</v>
      </c>
    </row>
    <row r="278" spans="1:6" s="1" customFormat="1" ht="12.75" customHeight="1" x14ac:dyDescent="0.2">
      <c r="A278" s="83" t="s">
        <v>595</v>
      </c>
      <c r="B278" s="84" t="s">
        <v>345</v>
      </c>
      <c r="C278" s="85" t="s">
        <v>595</v>
      </c>
      <c r="D278" s="107">
        <v>0</v>
      </c>
      <c r="E278" s="107">
        <v>0</v>
      </c>
      <c r="F278" s="86" t="str">
        <f t="shared" si="4"/>
        <v>-</v>
      </c>
    </row>
    <row r="279" spans="1:6" s="1" customFormat="1" ht="12.75" customHeight="1" x14ac:dyDescent="0.2">
      <c r="A279" s="83" t="s">
        <v>596</v>
      </c>
      <c r="B279" s="109"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107">
        <v>0</v>
      </c>
      <c r="E280" s="107">
        <v>0</v>
      </c>
      <c r="F280" s="86" t="str">
        <f t="shared" si="4"/>
        <v>-</v>
      </c>
    </row>
    <row r="281" spans="1:6" s="1" customFormat="1" ht="24" customHeight="1" x14ac:dyDescent="0.2">
      <c r="A281" s="83" t="s">
        <v>600</v>
      </c>
      <c r="B281" s="84" t="s">
        <v>601</v>
      </c>
      <c r="C281" s="85" t="s">
        <v>600</v>
      </c>
      <c r="D281" s="107">
        <v>0</v>
      </c>
      <c r="E281" s="107">
        <v>0</v>
      </c>
      <c r="F281" s="86" t="str">
        <f t="shared" si="4"/>
        <v>-</v>
      </c>
    </row>
    <row r="282" spans="1:6" s="1" customFormat="1" ht="12.75" customHeight="1" x14ac:dyDescent="0.2">
      <c r="A282" s="83" t="s">
        <v>602</v>
      </c>
      <c r="B282" s="84" t="s">
        <v>603</v>
      </c>
      <c r="C282" s="85" t="s">
        <v>602</v>
      </c>
      <c r="D282" s="107">
        <v>0</v>
      </c>
      <c r="E282" s="107">
        <v>0</v>
      </c>
      <c r="F282" s="86" t="str">
        <f t="shared" si="4"/>
        <v>-</v>
      </c>
    </row>
    <row r="283" spans="1:6" s="1" customFormat="1" ht="12.75" customHeight="1" x14ac:dyDescent="0.2">
      <c r="A283" s="83" t="s">
        <v>604</v>
      </c>
      <c r="B283" s="84" t="s">
        <v>605</v>
      </c>
      <c r="C283" s="85" t="s">
        <v>604</v>
      </c>
      <c r="D283" s="107">
        <v>0</v>
      </c>
      <c r="E283" s="107">
        <v>0</v>
      </c>
      <c r="F283" s="86" t="str">
        <f t="shared" si="4"/>
        <v>-</v>
      </c>
    </row>
    <row r="284" spans="1:6" s="1" customFormat="1" ht="24" customHeight="1" x14ac:dyDescent="0.2">
      <c r="A284" s="83" t="s">
        <v>606</v>
      </c>
      <c r="B284" s="84" t="s">
        <v>607</v>
      </c>
      <c r="C284" s="85" t="s">
        <v>606</v>
      </c>
      <c r="D284" s="107">
        <v>0</v>
      </c>
      <c r="E284" s="107">
        <v>0</v>
      </c>
      <c r="F284" s="86" t="str">
        <f t="shared" si="4"/>
        <v>-</v>
      </c>
    </row>
    <row r="285" spans="1:6" s="1" customFormat="1" ht="12.75" customHeight="1" x14ac:dyDescent="0.2">
      <c r="A285" s="83"/>
      <c r="B285" s="84" t="s">
        <v>608</v>
      </c>
      <c r="C285" s="85" t="s">
        <v>609</v>
      </c>
      <c r="D285" s="107">
        <v>0</v>
      </c>
      <c r="E285" s="107">
        <v>0</v>
      </c>
      <c r="F285" s="86" t="str">
        <f t="shared" si="4"/>
        <v>-</v>
      </c>
    </row>
    <row r="286" spans="1:6" s="1" customFormat="1" ht="12.75" customHeight="1" x14ac:dyDescent="0.2">
      <c r="A286" s="83"/>
      <c r="B286" s="84" t="s">
        <v>610</v>
      </c>
      <c r="C286" s="85" t="s">
        <v>611</v>
      </c>
      <c r="D286" s="107">
        <v>0</v>
      </c>
      <c r="E286" s="107">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1665113.7500000002</v>
      </c>
      <c r="E289" s="106">
        <f>E151-E287+E288</f>
        <v>1929151.42</v>
      </c>
      <c r="F289" s="86">
        <f t="shared" si="4"/>
        <v>115.85703499235412</v>
      </c>
    </row>
    <row r="290" spans="1:6" s="1" customFormat="1" ht="12.75" customHeight="1" x14ac:dyDescent="0.2">
      <c r="A290" s="83"/>
      <c r="B290" s="84" t="s">
        <v>618</v>
      </c>
      <c r="C290" s="85" t="s">
        <v>619</v>
      </c>
      <c r="D290" s="106">
        <f>IF(D6&gt;=D289,D6-D289,0)</f>
        <v>30894.729999999981</v>
      </c>
      <c r="E290" s="106">
        <f>IF(E6&gt;=E289,E6-E289,0)</f>
        <v>78682.510000000475</v>
      </c>
      <c r="F290" s="86">
        <f t="shared" si="4"/>
        <v>254.67939030378491</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107">
        <v>208350.64</v>
      </c>
      <c r="E292" s="107">
        <v>239245.37</v>
      </c>
      <c r="F292" s="86">
        <f t="shared" si="4"/>
        <v>114.82823858856396</v>
      </c>
    </row>
    <row r="293" spans="1:6" s="1" customFormat="1" ht="12.75" customHeight="1" x14ac:dyDescent="0.2">
      <c r="A293" s="83" t="s">
        <v>624</v>
      </c>
      <c r="B293" s="84" t="s">
        <v>625</v>
      </c>
      <c r="C293" s="85" t="s">
        <v>624</v>
      </c>
      <c r="D293" s="107">
        <v>0</v>
      </c>
      <c r="E293" s="107">
        <v>0</v>
      </c>
      <c r="F293" s="86" t="str">
        <f t="shared" si="4"/>
        <v>-</v>
      </c>
    </row>
    <row r="294" spans="1:6" s="1" customFormat="1" ht="12.75" customHeight="1" x14ac:dyDescent="0.2">
      <c r="A294" s="83" t="s">
        <v>626</v>
      </c>
      <c r="B294" s="84" t="s">
        <v>627</v>
      </c>
      <c r="C294" s="85" t="s">
        <v>626</v>
      </c>
      <c r="D294" s="107">
        <v>7214.7</v>
      </c>
      <c r="E294" s="107">
        <v>6542.42</v>
      </c>
      <c r="F294" s="86">
        <f t="shared" si="4"/>
        <v>90.681802431147517</v>
      </c>
    </row>
    <row r="295" spans="1:6" s="1" customFormat="1" ht="24" customHeight="1" x14ac:dyDescent="0.2">
      <c r="A295" s="83" t="s">
        <v>628</v>
      </c>
      <c r="B295" s="84" t="s">
        <v>629</v>
      </c>
      <c r="C295" s="85" t="s">
        <v>628</v>
      </c>
      <c r="D295" s="107">
        <v>887.52</v>
      </c>
      <c r="E295" s="107">
        <v>491.36</v>
      </c>
      <c r="F295" s="86">
        <f t="shared" si="4"/>
        <v>55.363259419506036</v>
      </c>
    </row>
    <row r="296" spans="1:6" s="1" customFormat="1" ht="12.75" customHeight="1" x14ac:dyDescent="0.2">
      <c r="A296" s="111" t="s">
        <v>630</v>
      </c>
      <c r="B296" s="112" t="s">
        <v>631</v>
      </c>
      <c r="C296" s="113" t="s">
        <v>630</v>
      </c>
      <c r="D296" s="114">
        <v>0</v>
      </c>
      <c r="E296" s="114">
        <v>0</v>
      </c>
      <c r="F296" s="115" t="str">
        <f t="shared" si="4"/>
        <v>-</v>
      </c>
    </row>
    <row r="297" spans="1:6" s="142" customFormat="1" ht="20.100000000000001" customHeight="1" x14ac:dyDescent="0.2">
      <c r="A297" s="327" t="s">
        <v>632</v>
      </c>
      <c r="B297" s="328"/>
      <c r="C297" s="102"/>
      <c r="D297" s="116"/>
      <c r="E297" s="116"/>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107">
        <v>0</v>
      </c>
      <c r="E301" s="107">
        <v>0</v>
      </c>
      <c r="F301" s="86" t="str">
        <f t="shared" si="5"/>
        <v>-</v>
      </c>
    </row>
    <row r="302" spans="1:6" s="1" customFormat="1" ht="12.75" customHeight="1" x14ac:dyDescent="0.2">
      <c r="A302" s="83" t="s">
        <v>641</v>
      </c>
      <c r="B302" s="84" t="s">
        <v>642</v>
      </c>
      <c r="C302" s="85" t="s">
        <v>641</v>
      </c>
      <c r="D302" s="107">
        <v>0</v>
      </c>
      <c r="E302" s="107">
        <v>0</v>
      </c>
      <c r="F302" s="86" t="str">
        <f t="shared" si="5"/>
        <v>-</v>
      </c>
    </row>
    <row r="303" spans="1:6" s="1" customFormat="1" ht="12.75" customHeight="1" x14ac:dyDescent="0.2">
      <c r="A303" s="83" t="s">
        <v>643</v>
      </c>
      <c r="B303" s="84" t="s">
        <v>644</v>
      </c>
      <c r="C303" s="85" t="s">
        <v>643</v>
      </c>
      <c r="D303" s="107">
        <v>0</v>
      </c>
      <c r="E303" s="107">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107">
        <v>0</v>
      </c>
      <c r="E305" s="107">
        <v>0</v>
      </c>
      <c r="F305" s="86" t="str">
        <f t="shared" si="5"/>
        <v>-</v>
      </c>
    </row>
    <row r="306" spans="1:6" s="1" customFormat="1" ht="12.75" customHeight="1" x14ac:dyDescent="0.2">
      <c r="A306" s="83" t="s">
        <v>649</v>
      </c>
      <c r="B306" s="84" t="s">
        <v>650</v>
      </c>
      <c r="C306" s="85" t="s">
        <v>649</v>
      </c>
      <c r="D306" s="107">
        <v>0</v>
      </c>
      <c r="E306" s="107">
        <v>0</v>
      </c>
      <c r="F306" s="86" t="str">
        <f t="shared" si="5"/>
        <v>-</v>
      </c>
    </row>
    <row r="307" spans="1:6" s="1" customFormat="1" ht="12.75" customHeight="1" x14ac:dyDescent="0.2">
      <c r="A307" s="83" t="s">
        <v>651</v>
      </c>
      <c r="B307" s="84" t="s">
        <v>652</v>
      </c>
      <c r="C307" s="85" t="s">
        <v>651</v>
      </c>
      <c r="D307" s="107">
        <v>0</v>
      </c>
      <c r="E307" s="107">
        <v>0</v>
      </c>
      <c r="F307" s="86" t="str">
        <f t="shared" si="5"/>
        <v>-</v>
      </c>
    </row>
    <row r="308" spans="1:6" s="1" customFormat="1" ht="12.75" customHeight="1" x14ac:dyDescent="0.2">
      <c r="A308" s="83" t="s">
        <v>653</v>
      </c>
      <c r="B308" s="84" t="s">
        <v>654</v>
      </c>
      <c r="C308" s="85" t="s">
        <v>653</v>
      </c>
      <c r="D308" s="107">
        <v>0</v>
      </c>
      <c r="E308" s="107">
        <v>0</v>
      </c>
      <c r="F308" s="86" t="str">
        <f t="shared" si="5"/>
        <v>-</v>
      </c>
    </row>
    <row r="309" spans="1:6" s="1" customFormat="1" ht="12.75" customHeight="1" x14ac:dyDescent="0.2">
      <c r="A309" s="83" t="s">
        <v>655</v>
      </c>
      <c r="B309" s="84" t="s">
        <v>656</v>
      </c>
      <c r="C309" s="85" t="s">
        <v>655</v>
      </c>
      <c r="D309" s="107">
        <v>0</v>
      </c>
      <c r="E309" s="107">
        <v>0</v>
      </c>
      <c r="F309" s="86" t="str">
        <f t="shared" si="5"/>
        <v>-</v>
      </c>
    </row>
    <row r="310" spans="1:6" s="1" customFormat="1" ht="12.75" customHeight="1" x14ac:dyDescent="0.2">
      <c r="A310" s="83" t="s">
        <v>657</v>
      </c>
      <c r="B310" s="84" t="s">
        <v>658</v>
      </c>
      <c r="C310" s="85" t="s">
        <v>657</v>
      </c>
      <c r="D310" s="107">
        <v>0</v>
      </c>
      <c r="E310" s="107">
        <v>0</v>
      </c>
      <c r="F310" s="86" t="str">
        <f t="shared" si="5"/>
        <v>-</v>
      </c>
    </row>
    <row r="311" spans="1:6" s="1" customFormat="1" ht="24" customHeight="1" x14ac:dyDescent="0.2">
      <c r="A311" s="83" t="s">
        <v>659</v>
      </c>
      <c r="B311" s="108"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107">
        <v>0</v>
      </c>
      <c r="E313" s="107">
        <v>0</v>
      </c>
      <c r="F313" s="86" t="str">
        <f t="shared" si="5"/>
        <v>-</v>
      </c>
    </row>
    <row r="314" spans="1:6" s="1" customFormat="1" ht="12.75" customHeight="1" x14ac:dyDescent="0.2">
      <c r="A314" s="83" t="s">
        <v>665</v>
      </c>
      <c r="B314" s="84" t="s">
        <v>666</v>
      </c>
      <c r="C314" s="85" t="s">
        <v>665</v>
      </c>
      <c r="D314" s="107">
        <v>0</v>
      </c>
      <c r="E314" s="107">
        <v>0</v>
      </c>
      <c r="F314" s="86" t="str">
        <f t="shared" si="5"/>
        <v>-</v>
      </c>
    </row>
    <row r="315" spans="1:6" s="1" customFormat="1" ht="12.75" customHeight="1" x14ac:dyDescent="0.2">
      <c r="A315" s="83" t="s">
        <v>667</v>
      </c>
      <c r="B315" s="84" t="s">
        <v>668</v>
      </c>
      <c r="C315" s="85" t="s">
        <v>667</v>
      </c>
      <c r="D315" s="107">
        <v>0</v>
      </c>
      <c r="E315" s="107">
        <v>0</v>
      </c>
      <c r="F315" s="86" t="str">
        <f t="shared" si="5"/>
        <v>-</v>
      </c>
    </row>
    <row r="316" spans="1:6" s="1" customFormat="1" ht="12.75" customHeight="1" x14ac:dyDescent="0.2">
      <c r="A316" s="83" t="s">
        <v>669</v>
      </c>
      <c r="B316" s="84" t="s">
        <v>670</v>
      </c>
      <c r="C316" s="85" t="s">
        <v>669</v>
      </c>
      <c r="D316" s="107">
        <v>0</v>
      </c>
      <c r="E316" s="107">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107">
        <v>0</v>
      </c>
      <c r="E318" s="107">
        <v>0</v>
      </c>
      <c r="F318" s="86" t="str">
        <f t="shared" si="5"/>
        <v>-</v>
      </c>
    </row>
    <row r="319" spans="1:6" s="1" customFormat="1" ht="12.75" customHeight="1" x14ac:dyDescent="0.2">
      <c r="A319" s="83" t="s">
        <v>675</v>
      </c>
      <c r="B319" s="84" t="s">
        <v>676</v>
      </c>
      <c r="C319" s="85" t="s">
        <v>675</v>
      </c>
      <c r="D319" s="107">
        <v>0</v>
      </c>
      <c r="E319" s="107">
        <v>0</v>
      </c>
      <c r="F319" s="86" t="str">
        <f t="shared" si="5"/>
        <v>-</v>
      </c>
    </row>
    <row r="320" spans="1:6" s="1" customFormat="1" ht="12.75" customHeight="1" x14ac:dyDescent="0.2">
      <c r="A320" s="83" t="s">
        <v>677</v>
      </c>
      <c r="B320" s="84" t="s">
        <v>678</v>
      </c>
      <c r="C320" s="85" t="s">
        <v>677</v>
      </c>
      <c r="D320" s="107">
        <v>0</v>
      </c>
      <c r="E320" s="107">
        <v>0</v>
      </c>
      <c r="F320" s="86" t="str">
        <f t="shared" si="5"/>
        <v>-</v>
      </c>
    </row>
    <row r="321" spans="1:6" s="1" customFormat="1" ht="12.75" customHeight="1" x14ac:dyDescent="0.2">
      <c r="A321" s="83" t="s">
        <v>679</v>
      </c>
      <c r="B321" s="84" t="s">
        <v>680</v>
      </c>
      <c r="C321" s="85" t="s">
        <v>679</v>
      </c>
      <c r="D321" s="107">
        <v>0</v>
      </c>
      <c r="E321" s="107">
        <v>0</v>
      </c>
      <c r="F321" s="86" t="str">
        <f t="shared" si="5"/>
        <v>-</v>
      </c>
    </row>
    <row r="322" spans="1:6" s="1" customFormat="1" ht="12.75" customHeight="1" x14ac:dyDescent="0.2">
      <c r="A322" s="83" t="s">
        <v>681</v>
      </c>
      <c r="B322" s="84" t="s">
        <v>682</v>
      </c>
      <c r="C322" s="85" t="s">
        <v>681</v>
      </c>
      <c r="D322" s="107">
        <v>0</v>
      </c>
      <c r="E322" s="107">
        <v>0</v>
      </c>
      <c r="F322" s="86" t="str">
        <f t="shared" si="5"/>
        <v>-</v>
      </c>
    </row>
    <row r="323" spans="1:6" s="1" customFormat="1" ht="12.75" customHeight="1" x14ac:dyDescent="0.2">
      <c r="A323" s="83" t="s">
        <v>683</v>
      </c>
      <c r="B323" s="84" t="s">
        <v>684</v>
      </c>
      <c r="C323" s="85" t="s">
        <v>683</v>
      </c>
      <c r="D323" s="107">
        <v>0</v>
      </c>
      <c r="E323" s="107">
        <v>0</v>
      </c>
      <c r="F323" s="86" t="str">
        <f t="shared" si="5"/>
        <v>-</v>
      </c>
    </row>
    <row r="324" spans="1:6" s="1" customFormat="1" ht="12.75" customHeight="1" x14ac:dyDescent="0.2">
      <c r="A324" s="83" t="s">
        <v>685</v>
      </c>
      <c r="B324" s="84" t="s">
        <v>686</v>
      </c>
      <c r="C324" s="85" t="s">
        <v>685</v>
      </c>
      <c r="D324" s="107">
        <v>0</v>
      </c>
      <c r="E324" s="107">
        <v>0</v>
      </c>
      <c r="F324" s="86" t="str">
        <f t="shared" si="5"/>
        <v>-</v>
      </c>
    </row>
    <row r="325" spans="1:6" s="1" customFormat="1" ht="12.75" customHeight="1" x14ac:dyDescent="0.2">
      <c r="A325" s="83" t="s">
        <v>687</v>
      </c>
      <c r="B325" s="84" t="s">
        <v>688</v>
      </c>
      <c r="C325" s="85" t="s">
        <v>687</v>
      </c>
      <c r="D325" s="107">
        <v>0</v>
      </c>
      <c r="E325" s="107">
        <v>0</v>
      </c>
      <c r="F325" s="86" t="str">
        <f t="shared" si="5"/>
        <v>-</v>
      </c>
    </row>
    <row r="326" spans="1:6" s="1" customFormat="1" ht="12.75" customHeight="1" x14ac:dyDescent="0.2">
      <c r="A326" s="83" t="s">
        <v>689</v>
      </c>
      <c r="B326" s="108"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107">
        <v>0</v>
      </c>
      <c r="E327" s="107">
        <v>0</v>
      </c>
      <c r="F327" s="86" t="str">
        <f t="shared" si="5"/>
        <v>-</v>
      </c>
    </row>
    <row r="328" spans="1:6" s="1" customFormat="1" ht="12.75" customHeight="1" x14ac:dyDescent="0.2">
      <c r="A328" s="83" t="s">
        <v>693</v>
      </c>
      <c r="B328" s="84" t="s">
        <v>694</v>
      </c>
      <c r="C328" s="85" t="s">
        <v>693</v>
      </c>
      <c r="D328" s="107">
        <v>0</v>
      </c>
      <c r="E328" s="107">
        <v>0</v>
      </c>
      <c r="F328" s="86" t="str">
        <f t="shared" si="5"/>
        <v>-</v>
      </c>
    </row>
    <row r="329" spans="1:6" s="1" customFormat="1" ht="12.75" customHeight="1" x14ac:dyDescent="0.2">
      <c r="A329" s="83" t="s">
        <v>695</v>
      </c>
      <c r="B329" s="84" t="s">
        <v>696</v>
      </c>
      <c r="C329" s="85" t="s">
        <v>695</v>
      </c>
      <c r="D329" s="107">
        <v>0</v>
      </c>
      <c r="E329" s="107">
        <v>0</v>
      </c>
      <c r="F329" s="86" t="str">
        <f t="shared" si="5"/>
        <v>-</v>
      </c>
    </row>
    <row r="330" spans="1:6" s="1" customFormat="1" ht="12.75" customHeight="1" x14ac:dyDescent="0.2">
      <c r="A330" s="83" t="s">
        <v>697</v>
      </c>
      <c r="B330" s="108" t="s">
        <v>698</v>
      </c>
      <c r="C330" s="85" t="s">
        <v>697</v>
      </c>
      <c r="D330" s="107">
        <v>0</v>
      </c>
      <c r="E330" s="107">
        <v>0</v>
      </c>
      <c r="F330" s="86" t="str">
        <f t="shared" ref="F330:F361" si="6">IF(D330&lt;&gt;0,IF(E330/D330&gt;=100,"&gt;&gt;100",E330/D330*100),"-")</f>
        <v>-</v>
      </c>
    </row>
    <row r="331" spans="1:6" s="1" customFormat="1" ht="24" customHeight="1" x14ac:dyDescent="0.2">
      <c r="A331" s="83" t="s">
        <v>699</v>
      </c>
      <c r="B331" s="108"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107">
        <v>0</v>
      </c>
      <c r="E332" s="107">
        <v>0</v>
      </c>
      <c r="F332" s="86" t="str">
        <f t="shared" si="6"/>
        <v>-</v>
      </c>
    </row>
    <row r="333" spans="1:6" s="1" customFormat="1" ht="12.75" customHeight="1" x14ac:dyDescent="0.2">
      <c r="A333" s="83" t="s">
        <v>703</v>
      </c>
      <c r="B333" s="84" t="s">
        <v>704</v>
      </c>
      <c r="C333" s="85" t="s">
        <v>703</v>
      </c>
      <c r="D333" s="107">
        <v>0</v>
      </c>
      <c r="E333" s="107">
        <v>0</v>
      </c>
      <c r="F333" s="86" t="str">
        <f t="shared" si="6"/>
        <v>-</v>
      </c>
    </row>
    <row r="334" spans="1:6" s="1" customFormat="1" ht="12.75" customHeight="1" x14ac:dyDescent="0.2">
      <c r="A334" s="83" t="s">
        <v>705</v>
      </c>
      <c r="B334" s="84" t="s">
        <v>706</v>
      </c>
      <c r="C334" s="85" t="s">
        <v>705</v>
      </c>
      <c r="D334" s="107">
        <v>0</v>
      </c>
      <c r="E334" s="107">
        <v>0</v>
      </c>
      <c r="F334" s="86" t="str">
        <f t="shared" si="6"/>
        <v>-</v>
      </c>
    </row>
    <row r="335" spans="1:6" s="1" customFormat="1" ht="12.75" customHeight="1" x14ac:dyDescent="0.2">
      <c r="A335" s="83" t="s">
        <v>707</v>
      </c>
      <c r="B335" s="84" t="s">
        <v>708</v>
      </c>
      <c r="C335" s="85" t="s">
        <v>707</v>
      </c>
      <c r="D335" s="107">
        <v>0</v>
      </c>
      <c r="E335" s="107">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107">
        <v>0</v>
      </c>
      <c r="E337" s="107">
        <v>0</v>
      </c>
      <c r="F337" s="86" t="str">
        <f t="shared" si="6"/>
        <v>-</v>
      </c>
    </row>
    <row r="338" spans="1:6" s="1" customFormat="1" ht="12.75" customHeight="1" x14ac:dyDescent="0.2">
      <c r="A338" s="83" t="s">
        <v>713</v>
      </c>
      <c r="B338" s="84" t="s">
        <v>714</v>
      </c>
      <c r="C338" s="85" t="s">
        <v>713</v>
      </c>
      <c r="D338" s="107">
        <v>0</v>
      </c>
      <c r="E338" s="107">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107">
        <v>0</v>
      </c>
      <c r="E340" s="107">
        <v>0</v>
      </c>
      <c r="F340" s="86" t="str">
        <f t="shared" si="6"/>
        <v>-</v>
      </c>
    </row>
    <row r="341" spans="1:6" s="1" customFormat="1" ht="12.75" customHeight="1" x14ac:dyDescent="0.2">
      <c r="A341" s="83" t="s">
        <v>719</v>
      </c>
      <c r="B341" s="84" t="s">
        <v>720</v>
      </c>
      <c r="C341" s="85" t="s">
        <v>719</v>
      </c>
      <c r="D341" s="107">
        <v>0</v>
      </c>
      <c r="E341" s="107">
        <v>0</v>
      </c>
      <c r="F341" s="86" t="str">
        <f t="shared" si="6"/>
        <v>-</v>
      </c>
    </row>
    <row r="342" spans="1:6" s="1" customFormat="1" ht="12.75" customHeight="1" x14ac:dyDescent="0.2">
      <c r="A342" s="83" t="s">
        <v>721</v>
      </c>
      <c r="B342" s="84" t="s">
        <v>722</v>
      </c>
      <c r="C342" s="85" t="s">
        <v>721</v>
      </c>
      <c r="D342" s="107">
        <v>0</v>
      </c>
      <c r="E342" s="107">
        <v>0</v>
      </c>
      <c r="F342" s="86" t="str">
        <f t="shared" si="6"/>
        <v>-</v>
      </c>
    </row>
    <row r="343" spans="1:6" s="1" customFormat="1" ht="12.75" customHeight="1" x14ac:dyDescent="0.2">
      <c r="A343" s="83" t="s">
        <v>723</v>
      </c>
      <c r="B343" s="84" t="s">
        <v>724</v>
      </c>
      <c r="C343" s="85" t="s">
        <v>723</v>
      </c>
      <c r="D343" s="107">
        <v>0</v>
      </c>
      <c r="E343" s="107">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107">
        <v>0</v>
      </c>
      <c r="E346" s="107">
        <v>0</v>
      </c>
      <c r="F346" s="86" t="str">
        <f t="shared" si="6"/>
        <v>-</v>
      </c>
    </row>
    <row r="347" spans="1:6" s="1" customFormat="1" ht="12.75" customHeight="1" x14ac:dyDescent="0.2">
      <c r="A347" s="83" t="s">
        <v>731</v>
      </c>
      <c r="B347" s="84" t="s">
        <v>732</v>
      </c>
      <c r="C347" s="85" t="s">
        <v>731</v>
      </c>
      <c r="D347" s="107">
        <v>0</v>
      </c>
      <c r="E347" s="107">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107">
        <v>0</v>
      </c>
      <c r="E349" s="107">
        <v>0</v>
      </c>
      <c r="F349" s="86" t="str">
        <f t="shared" si="6"/>
        <v>-</v>
      </c>
    </row>
    <row r="350" spans="1:6" s="1" customFormat="1" ht="12.75" customHeight="1" x14ac:dyDescent="0.2">
      <c r="A350" s="83" t="s">
        <v>737</v>
      </c>
      <c r="B350" s="84" t="s">
        <v>738</v>
      </c>
      <c r="C350" s="85" t="s">
        <v>737</v>
      </c>
      <c r="D350" s="106">
        <f>D351+D363+D396+D400+D402</f>
        <v>63303.880000000005</v>
      </c>
      <c r="E350" s="106">
        <f>E351+E363+E396+E400+E402</f>
        <v>77309.179999999993</v>
      </c>
      <c r="F350" s="86">
        <f t="shared" si="6"/>
        <v>122.12392036633454</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107">
        <v>0</v>
      </c>
      <c r="E353" s="107">
        <v>0</v>
      </c>
      <c r="F353" s="86" t="str">
        <f t="shared" si="6"/>
        <v>-</v>
      </c>
    </row>
    <row r="354" spans="1:6" s="1" customFormat="1" ht="12.75" customHeight="1" x14ac:dyDescent="0.2">
      <c r="A354" s="83" t="s">
        <v>744</v>
      </c>
      <c r="B354" s="84" t="s">
        <v>642</v>
      </c>
      <c r="C354" s="85" t="s">
        <v>744</v>
      </c>
      <c r="D354" s="107">
        <v>0</v>
      </c>
      <c r="E354" s="107">
        <v>0</v>
      </c>
      <c r="F354" s="86" t="str">
        <f t="shared" si="6"/>
        <v>-</v>
      </c>
    </row>
    <row r="355" spans="1:6" s="1" customFormat="1" ht="12.75" customHeight="1" x14ac:dyDescent="0.2">
      <c r="A355" s="83" t="s">
        <v>745</v>
      </c>
      <c r="B355" s="84" t="s">
        <v>746</v>
      </c>
      <c r="C355" s="85" t="s">
        <v>745</v>
      </c>
      <c r="D355" s="107">
        <v>0</v>
      </c>
      <c r="E355" s="107">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107">
        <v>0</v>
      </c>
      <c r="E357" s="107">
        <v>0</v>
      </c>
      <c r="F357" s="86" t="str">
        <f t="shared" si="6"/>
        <v>-</v>
      </c>
    </row>
    <row r="358" spans="1:6" s="1" customFormat="1" ht="12.75" customHeight="1" x14ac:dyDescent="0.2">
      <c r="A358" s="83" t="s">
        <v>750</v>
      </c>
      <c r="B358" s="84" t="s">
        <v>650</v>
      </c>
      <c r="C358" s="85" t="s">
        <v>750</v>
      </c>
      <c r="D358" s="107">
        <v>0</v>
      </c>
      <c r="E358" s="107">
        <v>0</v>
      </c>
      <c r="F358" s="86" t="str">
        <f t="shared" si="6"/>
        <v>-</v>
      </c>
    </row>
    <row r="359" spans="1:6" s="1" customFormat="1" ht="12.75" customHeight="1" x14ac:dyDescent="0.2">
      <c r="A359" s="83" t="s">
        <v>751</v>
      </c>
      <c r="B359" s="84" t="s">
        <v>652</v>
      </c>
      <c r="C359" s="85" t="s">
        <v>751</v>
      </c>
      <c r="D359" s="107">
        <v>0</v>
      </c>
      <c r="E359" s="107">
        <v>0</v>
      </c>
      <c r="F359" s="86" t="str">
        <f t="shared" si="6"/>
        <v>-</v>
      </c>
    </row>
    <row r="360" spans="1:6" s="1" customFormat="1" ht="12.75" customHeight="1" x14ac:dyDescent="0.2">
      <c r="A360" s="83" t="s">
        <v>752</v>
      </c>
      <c r="B360" s="84" t="s">
        <v>654</v>
      </c>
      <c r="C360" s="85" t="s">
        <v>752</v>
      </c>
      <c r="D360" s="107">
        <v>0</v>
      </c>
      <c r="E360" s="107">
        <v>0</v>
      </c>
      <c r="F360" s="86" t="str">
        <f t="shared" si="6"/>
        <v>-</v>
      </c>
    </row>
    <row r="361" spans="1:6" s="1" customFormat="1" ht="12.75" customHeight="1" x14ac:dyDescent="0.2">
      <c r="A361" s="83" t="s">
        <v>753</v>
      </c>
      <c r="B361" s="84" t="s">
        <v>656</v>
      </c>
      <c r="C361" s="85" t="s">
        <v>753</v>
      </c>
      <c r="D361" s="107">
        <v>0</v>
      </c>
      <c r="E361" s="107">
        <v>0</v>
      </c>
      <c r="F361" s="86" t="str">
        <f t="shared" si="6"/>
        <v>-</v>
      </c>
    </row>
    <row r="362" spans="1:6" s="1" customFormat="1" ht="12.75" customHeight="1" x14ac:dyDescent="0.2">
      <c r="A362" s="83" t="s">
        <v>754</v>
      </c>
      <c r="B362" s="84" t="s">
        <v>658</v>
      </c>
      <c r="C362" s="85" t="s">
        <v>754</v>
      </c>
      <c r="D362" s="107">
        <v>0</v>
      </c>
      <c r="E362" s="107">
        <v>0</v>
      </c>
      <c r="F362" s="86" t="str">
        <f t="shared" ref="F362:F393" si="7">IF(D362&lt;&gt;0,IF(E362/D362&gt;=100,"&gt;&gt;100",E362/D362*100),"-")</f>
        <v>-</v>
      </c>
    </row>
    <row r="363" spans="1:6" s="1" customFormat="1" ht="24" customHeight="1" x14ac:dyDescent="0.2">
      <c r="A363" s="83" t="s">
        <v>755</v>
      </c>
      <c r="B363" s="108" t="s">
        <v>756</v>
      </c>
      <c r="C363" s="85" t="s">
        <v>755</v>
      </c>
      <c r="D363" s="106">
        <f>D364+D369+D378+D383+D388+D391</f>
        <v>36759.32</v>
      </c>
      <c r="E363" s="106">
        <f>E364+E369+E378+E383+E388+E391</f>
        <v>50809.18</v>
      </c>
      <c r="F363" s="86">
        <f t="shared" si="7"/>
        <v>138.22121845561887</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107">
        <v>0</v>
      </c>
      <c r="E365" s="107">
        <v>0</v>
      </c>
      <c r="F365" s="86" t="str">
        <f t="shared" si="7"/>
        <v>-</v>
      </c>
    </row>
    <row r="366" spans="1:6" s="1" customFormat="1" ht="12.75" customHeight="1" x14ac:dyDescent="0.2">
      <c r="A366" s="83" t="s">
        <v>760</v>
      </c>
      <c r="B366" s="84" t="s">
        <v>666</v>
      </c>
      <c r="C366" s="85" t="s">
        <v>760</v>
      </c>
      <c r="D366" s="107">
        <v>0</v>
      </c>
      <c r="E366" s="107">
        <v>0</v>
      </c>
      <c r="F366" s="86" t="str">
        <f t="shared" si="7"/>
        <v>-</v>
      </c>
    </row>
    <row r="367" spans="1:6" s="1" customFormat="1" ht="12.75" customHeight="1" x14ac:dyDescent="0.2">
      <c r="A367" s="83" t="s">
        <v>761</v>
      </c>
      <c r="B367" s="84" t="s">
        <v>668</v>
      </c>
      <c r="C367" s="85" t="s">
        <v>761</v>
      </c>
      <c r="D367" s="107">
        <v>0</v>
      </c>
      <c r="E367" s="107">
        <v>0</v>
      </c>
      <c r="F367" s="86" t="str">
        <f t="shared" si="7"/>
        <v>-</v>
      </c>
    </row>
    <row r="368" spans="1:6" s="1" customFormat="1" ht="12.75" customHeight="1" x14ac:dyDescent="0.2">
      <c r="A368" s="83" t="s">
        <v>762</v>
      </c>
      <c r="B368" s="84" t="s">
        <v>670</v>
      </c>
      <c r="C368" s="85" t="s">
        <v>762</v>
      </c>
      <c r="D368" s="107">
        <v>0</v>
      </c>
      <c r="E368" s="107">
        <v>0</v>
      </c>
      <c r="F368" s="86" t="str">
        <f t="shared" si="7"/>
        <v>-</v>
      </c>
    </row>
    <row r="369" spans="1:6" s="1" customFormat="1" ht="12.75" customHeight="1" x14ac:dyDescent="0.2">
      <c r="A369" s="83" t="s">
        <v>763</v>
      </c>
      <c r="B369" s="84" t="s">
        <v>764</v>
      </c>
      <c r="C369" s="85" t="s">
        <v>763</v>
      </c>
      <c r="D369" s="106">
        <f>SUM(D370:D377)</f>
        <v>10086.93</v>
      </c>
      <c r="E369" s="106">
        <f>SUM(E370:E377)</f>
        <v>26038.639999999999</v>
      </c>
      <c r="F369" s="86">
        <f t="shared" si="7"/>
        <v>258.14236839157206</v>
      </c>
    </row>
    <row r="370" spans="1:6" s="1" customFormat="1" ht="12.75" customHeight="1" x14ac:dyDescent="0.2">
      <c r="A370" s="83" t="s">
        <v>765</v>
      </c>
      <c r="B370" s="84" t="s">
        <v>674</v>
      </c>
      <c r="C370" s="85" t="s">
        <v>765</v>
      </c>
      <c r="D370" s="107">
        <v>2490.8200000000002</v>
      </c>
      <c r="E370" s="107">
        <v>8686.64</v>
      </c>
      <c r="F370" s="86">
        <f t="shared" si="7"/>
        <v>348.74619603182879</v>
      </c>
    </row>
    <row r="371" spans="1:6" s="1" customFormat="1" ht="12.75" customHeight="1" x14ac:dyDescent="0.2">
      <c r="A371" s="83" t="s">
        <v>766</v>
      </c>
      <c r="B371" s="84" t="s">
        <v>767</v>
      </c>
      <c r="C371" s="85" t="s">
        <v>766</v>
      </c>
      <c r="D371" s="107">
        <v>0</v>
      </c>
      <c r="E371" s="107">
        <v>0</v>
      </c>
      <c r="F371" s="86" t="str">
        <f t="shared" si="7"/>
        <v>-</v>
      </c>
    </row>
    <row r="372" spans="1:6" s="1" customFormat="1" ht="12.75" customHeight="1" x14ac:dyDescent="0.2">
      <c r="A372" s="83" t="s">
        <v>768</v>
      </c>
      <c r="B372" s="84" t="s">
        <v>678</v>
      </c>
      <c r="C372" s="85" t="s">
        <v>768</v>
      </c>
      <c r="D372" s="107">
        <v>5142.5200000000004</v>
      </c>
      <c r="E372" s="107">
        <v>0</v>
      </c>
      <c r="F372" s="86">
        <f t="shared" si="7"/>
        <v>0</v>
      </c>
    </row>
    <row r="373" spans="1:6" s="1" customFormat="1" ht="12.75" customHeight="1" x14ac:dyDescent="0.2">
      <c r="A373" s="83" t="s">
        <v>769</v>
      </c>
      <c r="B373" s="84" t="s">
        <v>680</v>
      </c>
      <c r="C373" s="85" t="s">
        <v>769</v>
      </c>
      <c r="D373" s="107">
        <v>0</v>
      </c>
      <c r="E373" s="107">
        <v>0</v>
      </c>
      <c r="F373" s="86" t="str">
        <f t="shared" si="7"/>
        <v>-</v>
      </c>
    </row>
    <row r="374" spans="1:6" s="1" customFormat="1" ht="12.75" customHeight="1" x14ac:dyDescent="0.2">
      <c r="A374" s="83" t="s">
        <v>770</v>
      </c>
      <c r="B374" s="84" t="s">
        <v>682</v>
      </c>
      <c r="C374" s="85" t="s">
        <v>770</v>
      </c>
      <c r="D374" s="107">
        <v>0</v>
      </c>
      <c r="E374" s="107">
        <v>4320</v>
      </c>
      <c r="F374" s="86" t="str">
        <f t="shared" si="7"/>
        <v>-</v>
      </c>
    </row>
    <row r="375" spans="1:6" s="1" customFormat="1" ht="12.75" customHeight="1" x14ac:dyDescent="0.2">
      <c r="A375" s="83" t="s">
        <v>771</v>
      </c>
      <c r="B375" s="84" t="s">
        <v>684</v>
      </c>
      <c r="C375" s="85" t="s">
        <v>771</v>
      </c>
      <c r="D375" s="107">
        <v>2221.33</v>
      </c>
      <c r="E375" s="107">
        <v>0</v>
      </c>
      <c r="F375" s="86">
        <f t="shared" si="7"/>
        <v>0</v>
      </c>
    </row>
    <row r="376" spans="1:6" s="1" customFormat="1" ht="12.75" customHeight="1" x14ac:dyDescent="0.2">
      <c r="A376" s="83" t="s">
        <v>772</v>
      </c>
      <c r="B376" s="108" t="s">
        <v>686</v>
      </c>
      <c r="C376" s="85" t="s">
        <v>772</v>
      </c>
      <c r="D376" s="107">
        <v>232.26</v>
      </c>
      <c r="E376" s="107">
        <v>13032</v>
      </c>
      <c r="F376" s="86">
        <f t="shared" si="7"/>
        <v>5610.9532420563164</v>
      </c>
    </row>
    <row r="377" spans="1:6" s="1" customFormat="1" ht="12.75" customHeight="1" x14ac:dyDescent="0.2">
      <c r="A377" s="83" t="s">
        <v>773</v>
      </c>
      <c r="B377" s="108" t="s">
        <v>688</v>
      </c>
      <c r="C377" s="85" t="s">
        <v>773</v>
      </c>
      <c r="D377" s="107">
        <v>0</v>
      </c>
      <c r="E377" s="107">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107">
        <v>0</v>
      </c>
      <c r="E379" s="107">
        <v>0</v>
      </c>
      <c r="F379" s="86" t="str">
        <f t="shared" si="7"/>
        <v>-</v>
      </c>
    </row>
    <row r="380" spans="1:6" s="1" customFormat="1" ht="12.75" customHeight="1" x14ac:dyDescent="0.2">
      <c r="A380" s="83" t="s">
        <v>777</v>
      </c>
      <c r="B380" s="84" t="s">
        <v>694</v>
      </c>
      <c r="C380" s="85" t="s">
        <v>777</v>
      </c>
      <c r="D380" s="107">
        <v>0</v>
      </c>
      <c r="E380" s="107">
        <v>0</v>
      </c>
      <c r="F380" s="86" t="str">
        <f t="shared" si="7"/>
        <v>-</v>
      </c>
    </row>
    <row r="381" spans="1:6" s="1" customFormat="1" ht="12.75" customHeight="1" x14ac:dyDescent="0.2">
      <c r="A381" s="83" t="s">
        <v>778</v>
      </c>
      <c r="B381" s="84" t="s">
        <v>696</v>
      </c>
      <c r="C381" s="85" t="s">
        <v>778</v>
      </c>
      <c r="D381" s="107">
        <v>0</v>
      </c>
      <c r="E381" s="107">
        <v>0</v>
      </c>
      <c r="F381" s="86" t="str">
        <f t="shared" si="7"/>
        <v>-</v>
      </c>
    </row>
    <row r="382" spans="1:6" s="1" customFormat="1" ht="12.75" customHeight="1" x14ac:dyDescent="0.2">
      <c r="A382" s="83" t="s">
        <v>779</v>
      </c>
      <c r="B382" s="108" t="s">
        <v>698</v>
      </c>
      <c r="C382" s="85" t="s">
        <v>779</v>
      </c>
      <c r="D382" s="107">
        <v>0</v>
      </c>
      <c r="E382" s="107">
        <v>0</v>
      </c>
      <c r="F382" s="86" t="str">
        <f t="shared" si="7"/>
        <v>-</v>
      </c>
    </row>
    <row r="383" spans="1:6" s="1" customFormat="1" ht="12.75" customHeight="1" x14ac:dyDescent="0.2">
      <c r="A383" s="83" t="s">
        <v>780</v>
      </c>
      <c r="B383" s="84" t="s">
        <v>781</v>
      </c>
      <c r="C383" s="85" t="s">
        <v>780</v>
      </c>
      <c r="D383" s="106">
        <f>SUM(D384:D387)</f>
        <v>26672.39</v>
      </c>
      <c r="E383" s="106">
        <f>SUM(E384:E387)</f>
        <v>24770.54</v>
      </c>
      <c r="F383" s="86">
        <f t="shared" si="7"/>
        <v>92.869592863631638</v>
      </c>
    </row>
    <row r="384" spans="1:6" s="1" customFormat="1" ht="12.75" customHeight="1" x14ac:dyDescent="0.2">
      <c r="A384" s="83" t="s">
        <v>782</v>
      </c>
      <c r="B384" s="84" t="s">
        <v>783</v>
      </c>
      <c r="C384" s="85" t="s">
        <v>782</v>
      </c>
      <c r="D384" s="107">
        <v>26672.39</v>
      </c>
      <c r="E384" s="107">
        <v>24770.54</v>
      </c>
      <c r="F384" s="86">
        <f t="shared" si="7"/>
        <v>92.869592863631638</v>
      </c>
    </row>
    <row r="385" spans="1:6" s="1" customFormat="1" ht="12.75" customHeight="1" x14ac:dyDescent="0.2">
      <c r="A385" s="83" t="s">
        <v>784</v>
      </c>
      <c r="B385" s="84" t="s">
        <v>704</v>
      </c>
      <c r="C385" s="85" t="s">
        <v>784</v>
      </c>
      <c r="D385" s="107">
        <v>0</v>
      </c>
      <c r="E385" s="107">
        <v>0</v>
      </c>
      <c r="F385" s="86" t="str">
        <f t="shared" si="7"/>
        <v>-</v>
      </c>
    </row>
    <row r="386" spans="1:6" s="1" customFormat="1" ht="12.75" customHeight="1" x14ac:dyDescent="0.2">
      <c r="A386" s="83" t="s">
        <v>785</v>
      </c>
      <c r="B386" s="84" t="s">
        <v>706</v>
      </c>
      <c r="C386" s="85" t="s">
        <v>785</v>
      </c>
      <c r="D386" s="107">
        <v>0</v>
      </c>
      <c r="E386" s="107">
        <v>0</v>
      </c>
      <c r="F386" s="86" t="str">
        <f t="shared" si="7"/>
        <v>-</v>
      </c>
    </row>
    <row r="387" spans="1:6" s="1" customFormat="1" ht="12.75" customHeight="1" x14ac:dyDescent="0.2">
      <c r="A387" s="83" t="s">
        <v>786</v>
      </c>
      <c r="B387" s="84" t="s">
        <v>708</v>
      </c>
      <c r="C387" s="85" t="s">
        <v>786</v>
      </c>
      <c r="D387" s="107">
        <v>0</v>
      </c>
      <c r="E387" s="107">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107">
        <v>0</v>
      </c>
      <c r="E389" s="107">
        <v>0</v>
      </c>
      <c r="F389" s="86" t="str">
        <f t="shared" si="7"/>
        <v>-</v>
      </c>
    </row>
    <row r="390" spans="1:6" s="1" customFormat="1" ht="12.75" customHeight="1" x14ac:dyDescent="0.2">
      <c r="A390" s="83" t="s">
        <v>791</v>
      </c>
      <c r="B390" s="84" t="s">
        <v>714</v>
      </c>
      <c r="C390" s="85" t="s">
        <v>791</v>
      </c>
      <c r="D390" s="107">
        <v>0</v>
      </c>
      <c r="E390" s="107">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107">
        <v>0</v>
      </c>
      <c r="E392" s="107">
        <v>0</v>
      </c>
      <c r="F392" s="86" t="str">
        <f t="shared" si="7"/>
        <v>-</v>
      </c>
    </row>
    <row r="393" spans="1:6" s="1" customFormat="1" ht="12.75" customHeight="1" x14ac:dyDescent="0.2">
      <c r="A393" s="83" t="s">
        <v>795</v>
      </c>
      <c r="B393" s="84" t="s">
        <v>720</v>
      </c>
      <c r="C393" s="85" t="s">
        <v>795</v>
      </c>
      <c r="D393" s="107">
        <v>0</v>
      </c>
      <c r="E393" s="107">
        <v>0</v>
      </c>
      <c r="F393" s="86" t="str">
        <f t="shared" si="7"/>
        <v>-</v>
      </c>
    </row>
    <row r="394" spans="1:6" s="1" customFormat="1" ht="12.75" customHeight="1" x14ac:dyDescent="0.2">
      <c r="A394" s="83" t="s">
        <v>796</v>
      </c>
      <c r="B394" s="84" t="s">
        <v>722</v>
      </c>
      <c r="C394" s="85" t="s">
        <v>796</v>
      </c>
      <c r="D394" s="107">
        <v>0</v>
      </c>
      <c r="E394" s="107">
        <v>0</v>
      </c>
      <c r="F394" s="86" t="str">
        <f t="shared" ref="F394:F418" si="8">IF(D394&lt;&gt;0,IF(E394/D394&gt;=100,"&gt;&gt;100",E394/D394*100),"-")</f>
        <v>-</v>
      </c>
    </row>
    <row r="395" spans="1:6" s="1" customFormat="1" ht="12.75" customHeight="1" x14ac:dyDescent="0.2">
      <c r="A395" s="83" t="s">
        <v>797</v>
      </c>
      <c r="B395" s="84" t="s">
        <v>724</v>
      </c>
      <c r="C395" s="85" t="s">
        <v>797</v>
      </c>
      <c r="D395" s="107">
        <v>0</v>
      </c>
      <c r="E395" s="107">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107">
        <v>0</v>
      </c>
      <c r="E398" s="107">
        <v>0</v>
      </c>
      <c r="F398" s="86" t="str">
        <f t="shared" si="8"/>
        <v>-</v>
      </c>
    </row>
    <row r="399" spans="1:6" s="1" customFormat="1" ht="12.75" customHeight="1" x14ac:dyDescent="0.2">
      <c r="A399" s="83" t="s">
        <v>803</v>
      </c>
      <c r="B399" s="84" t="s">
        <v>732</v>
      </c>
      <c r="C399" s="85" t="s">
        <v>803</v>
      </c>
      <c r="D399" s="107">
        <v>0</v>
      </c>
      <c r="E399" s="107">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107">
        <v>0</v>
      </c>
      <c r="E401" s="107">
        <v>0</v>
      </c>
      <c r="F401" s="86" t="str">
        <f t="shared" si="8"/>
        <v>-</v>
      </c>
    </row>
    <row r="402" spans="1:6" s="1" customFormat="1" ht="12.75" customHeight="1" x14ac:dyDescent="0.2">
      <c r="A402" s="83" t="s">
        <v>808</v>
      </c>
      <c r="B402" s="84" t="s">
        <v>809</v>
      </c>
      <c r="C402" s="85" t="s">
        <v>808</v>
      </c>
      <c r="D402" s="106">
        <f>SUM(D403:D406)</f>
        <v>26544.560000000001</v>
      </c>
      <c r="E402" s="106">
        <f>SUM(E403:E406)</f>
        <v>26500</v>
      </c>
      <c r="F402" s="86">
        <f t="shared" si="8"/>
        <v>99.832131329357125</v>
      </c>
    </row>
    <row r="403" spans="1:6" s="1" customFormat="1" ht="12.75" customHeight="1" x14ac:dyDescent="0.2">
      <c r="A403" s="83" t="s">
        <v>810</v>
      </c>
      <c r="B403" s="84" t="s">
        <v>811</v>
      </c>
      <c r="C403" s="85" t="s">
        <v>810</v>
      </c>
      <c r="D403" s="107">
        <v>26544.560000000001</v>
      </c>
      <c r="E403" s="107">
        <v>26500</v>
      </c>
      <c r="F403" s="86">
        <f t="shared" si="8"/>
        <v>99.832131329357125</v>
      </c>
    </row>
    <row r="404" spans="1:6" s="1" customFormat="1" ht="12.75" customHeight="1" x14ac:dyDescent="0.2">
      <c r="A404" s="83" t="s">
        <v>812</v>
      </c>
      <c r="B404" s="84" t="s">
        <v>813</v>
      </c>
      <c r="C404" s="85" t="s">
        <v>812</v>
      </c>
      <c r="D404" s="107">
        <v>0</v>
      </c>
      <c r="E404" s="107">
        <v>0</v>
      </c>
      <c r="F404" s="86" t="str">
        <f t="shared" si="8"/>
        <v>-</v>
      </c>
    </row>
    <row r="405" spans="1:6" s="1" customFormat="1" ht="12.75" customHeight="1" x14ac:dyDescent="0.2">
      <c r="A405" s="83" t="s">
        <v>814</v>
      </c>
      <c r="B405" s="84" t="s">
        <v>815</v>
      </c>
      <c r="C405" s="85" t="s">
        <v>814</v>
      </c>
      <c r="D405" s="107">
        <v>0</v>
      </c>
      <c r="E405" s="107">
        <v>0</v>
      </c>
      <c r="F405" s="86" t="str">
        <f t="shared" si="8"/>
        <v>-</v>
      </c>
    </row>
    <row r="406" spans="1:6" s="1" customFormat="1" ht="12.75" customHeight="1" x14ac:dyDescent="0.2">
      <c r="A406" s="83" t="s">
        <v>816</v>
      </c>
      <c r="B406" s="84" t="s">
        <v>817</v>
      </c>
      <c r="C406" s="85" t="s">
        <v>816</v>
      </c>
      <c r="D406" s="107">
        <v>0</v>
      </c>
      <c r="E406" s="107">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63303.880000000005</v>
      </c>
      <c r="E408" s="106">
        <f>IF(E350&gt;=E298,E350-E298,0)</f>
        <v>77309.179999999993</v>
      </c>
      <c r="F408" s="86">
        <f t="shared" si="8"/>
        <v>122.12392036633454</v>
      </c>
    </row>
    <row r="409" spans="1:6" s="1" customFormat="1" ht="12.75" customHeight="1" x14ac:dyDescent="0.2">
      <c r="A409" s="83" t="s">
        <v>822</v>
      </c>
      <c r="B409" s="84" t="s">
        <v>823</v>
      </c>
      <c r="C409" s="85" t="s">
        <v>822</v>
      </c>
      <c r="D409" s="107">
        <v>0</v>
      </c>
      <c r="E409" s="107">
        <v>0</v>
      </c>
      <c r="F409" s="86" t="str">
        <f t="shared" si="8"/>
        <v>-</v>
      </c>
    </row>
    <row r="410" spans="1:6" s="1" customFormat="1" ht="12.75" customHeight="1" x14ac:dyDescent="0.2">
      <c r="A410" s="83" t="s">
        <v>824</v>
      </c>
      <c r="B410" s="84" t="s">
        <v>825</v>
      </c>
      <c r="C410" s="85" t="s">
        <v>824</v>
      </c>
      <c r="D410" s="107">
        <v>219176.57</v>
      </c>
      <c r="E410" s="107">
        <v>282480.46000000002</v>
      </c>
      <c r="F410" s="86">
        <f t="shared" si="8"/>
        <v>128.88259908438206</v>
      </c>
    </row>
    <row r="411" spans="1:6" s="1" customFormat="1" ht="12.75" customHeight="1" x14ac:dyDescent="0.2">
      <c r="A411" s="83" t="s">
        <v>826</v>
      </c>
      <c r="B411" s="84" t="s">
        <v>827</v>
      </c>
      <c r="C411" s="85" t="s">
        <v>826</v>
      </c>
      <c r="D411" s="107">
        <v>0</v>
      </c>
      <c r="E411" s="107">
        <v>0</v>
      </c>
      <c r="F411" s="86" t="str">
        <f t="shared" si="8"/>
        <v>-</v>
      </c>
    </row>
    <row r="412" spans="1:6" s="1" customFormat="1" ht="12.75" customHeight="1" x14ac:dyDescent="0.2">
      <c r="A412" s="83"/>
      <c r="B412" s="84" t="s">
        <v>828</v>
      </c>
      <c r="C412" s="85" t="s">
        <v>829</v>
      </c>
      <c r="D412" s="106">
        <f>D6+D298</f>
        <v>1696008.4800000002</v>
      </c>
      <c r="E412" s="106">
        <f>E6+E298</f>
        <v>2007833.9300000004</v>
      </c>
      <c r="F412" s="86">
        <f t="shared" si="8"/>
        <v>118.38584262267369</v>
      </c>
    </row>
    <row r="413" spans="1:6" s="1" customFormat="1" ht="12.75" customHeight="1" x14ac:dyDescent="0.2">
      <c r="A413" s="83"/>
      <c r="B413" s="84" t="s">
        <v>830</v>
      </c>
      <c r="C413" s="85" t="s">
        <v>831</v>
      </c>
      <c r="D413" s="106">
        <f>D289+D350</f>
        <v>1728417.6300000004</v>
      </c>
      <c r="E413" s="106">
        <f>E289+E350</f>
        <v>2006460.5999999999</v>
      </c>
      <c r="F413" s="86">
        <f t="shared" si="8"/>
        <v>116.0865617877318</v>
      </c>
    </row>
    <row r="414" spans="1:6" s="1" customFormat="1" ht="12.75" customHeight="1" x14ac:dyDescent="0.2">
      <c r="A414" s="83"/>
      <c r="B414" s="84" t="s">
        <v>832</v>
      </c>
      <c r="C414" s="85" t="s">
        <v>833</v>
      </c>
      <c r="D414" s="106">
        <f>IF(D412&gt;=D413,D412-D413,0)</f>
        <v>0</v>
      </c>
      <c r="E414" s="106">
        <f>IF(E412&gt;=E413,E412-E413,0)</f>
        <v>1373.3300000005402</v>
      </c>
      <c r="F414" s="86" t="str">
        <f t="shared" si="8"/>
        <v>-</v>
      </c>
    </row>
    <row r="415" spans="1:6" s="1" customFormat="1" ht="12.75" customHeight="1" x14ac:dyDescent="0.2">
      <c r="A415" s="83"/>
      <c r="B415" s="84" t="s">
        <v>834</v>
      </c>
      <c r="C415" s="85" t="s">
        <v>835</v>
      </c>
      <c r="D415" s="106">
        <f>IF(D413&gt;=D412,D413-D412,0)</f>
        <v>32409.15000000014</v>
      </c>
      <c r="E415" s="106">
        <f>IF(E413&gt;=E412,E413-E412,0)</f>
        <v>0</v>
      </c>
      <c r="F415" s="86">
        <f t="shared" si="8"/>
        <v>0</v>
      </c>
    </row>
    <row r="416" spans="1:6" s="1" customFormat="1" ht="12.75" customHeight="1" x14ac:dyDescent="0.2">
      <c r="A416" s="117" t="s">
        <v>836</v>
      </c>
      <c r="B416" s="108" t="s">
        <v>837</v>
      </c>
      <c r="C416" s="118" t="s">
        <v>838</v>
      </c>
      <c r="D416" s="106">
        <f>IF(D292-D293+D409-D410&gt;=0,D292-D293+D409-D410,0)</f>
        <v>0</v>
      </c>
      <c r="E416" s="106">
        <f>IF(E292-E293+E409-E410&gt;=0,E292-E293+E409-E410,0)</f>
        <v>0</v>
      </c>
      <c r="F416" s="86" t="str">
        <f t="shared" si="8"/>
        <v>-</v>
      </c>
    </row>
    <row r="417" spans="1:6" s="1" customFormat="1" ht="12.75" customHeight="1" x14ac:dyDescent="0.2">
      <c r="A417" s="117" t="s">
        <v>836</v>
      </c>
      <c r="B417" s="84" t="s">
        <v>839</v>
      </c>
      <c r="C417" s="118" t="s">
        <v>840</v>
      </c>
      <c r="D417" s="106">
        <f>IF(D293-D292+D410-D409&gt;=0,D293-D292+D410-D409,0)</f>
        <v>10825.929999999993</v>
      </c>
      <c r="E417" s="106">
        <f>IF(E293-E292+E410-E409&gt;=0,E293-E292+E410-E409,0)</f>
        <v>43235.090000000026</v>
      </c>
      <c r="F417" s="86">
        <f t="shared" si="8"/>
        <v>399.36605908222253</v>
      </c>
    </row>
    <row r="418" spans="1:6" s="1" customFormat="1" ht="12.75" customHeight="1" x14ac:dyDescent="0.2">
      <c r="A418" s="111" t="s">
        <v>841</v>
      </c>
      <c r="B418" s="112" t="s">
        <v>842</v>
      </c>
      <c r="C418" s="113" t="s">
        <v>843</v>
      </c>
      <c r="D418" s="119">
        <f>D294+D411</f>
        <v>7214.7</v>
      </c>
      <c r="E418" s="119">
        <f>E294+E411</f>
        <v>6542.42</v>
      </c>
      <c r="F418" s="115">
        <f t="shared" si="8"/>
        <v>90.681802431147517</v>
      </c>
    </row>
    <row r="419" spans="1:6" s="142" customFormat="1" ht="20.100000000000001" customHeight="1" x14ac:dyDescent="0.2">
      <c r="A419" s="327" t="s">
        <v>844</v>
      </c>
      <c r="B419" s="328"/>
      <c r="C419" s="102"/>
      <c r="D419" s="116"/>
      <c r="E419" s="116"/>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8"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107">
        <v>0</v>
      </c>
      <c r="E423" s="107">
        <v>0</v>
      </c>
      <c r="F423" s="86" t="str">
        <f t="shared" si="9"/>
        <v>-</v>
      </c>
    </row>
    <row r="424" spans="1:6" s="1" customFormat="1" ht="12.75" customHeight="1" x14ac:dyDescent="0.2">
      <c r="A424" s="83" t="s">
        <v>853</v>
      </c>
      <c r="B424" s="84" t="s">
        <v>854</v>
      </c>
      <c r="C424" s="85" t="s">
        <v>853</v>
      </c>
      <c r="D424" s="107">
        <v>0</v>
      </c>
      <c r="E424" s="107">
        <v>0</v>
      </c>
      <c r="F424" s="86" t="str">
        <f t="shared" si="9"/>
        <v>-</v>
      </c>
    </row>
    <row r="425" spans="1:6" s="1" customFormat="1" ht="12.75" customHeight="1" x14ac:dyDescent="0.2">
      <c r="A425" s="83" t="s">
        <v>855</v>
      </c>
      <c r="B425" s="84" t="s">
        <v>856</v>
      </c>
      <c r="C425" s="85" t="s">
        <v>855</v>
      </c>
      <c r="D425" s="107">
        <v>0</v>
      </c>
      <c r="E425" s="107">
        <v>0</v>
      </c>
      <c r="F425" s="86" t="str">
        <f t="shared" si="9"/>
        <v>-</v>
      </c>
    </row>
    <row r="426" spans="1:6" s="1" customFormat="1" ht="12.75" customHeight="1" x14ac:dyDescent="0.2">
      <c r="A426" s="83" t="s">
        <v>857</v>
      </c>
      <c r="B426" s="84" t="s">
        <v>858</v>
      </c>
      <c r="C426" s="85" t="s">
        <v>857</v>
      </c>
      <c r="D426" s="107">
        <v>0</v>
      </c>
      <c r="E426" s="107">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8" t="s">
        <v>862</v>
      </c>
      <c r="C428" s="85" t="s">
        <v>861</v>
      </c>
      <c r="D428" s="107">
        <v>0</v>
      </c>
      <c r="E428" s="107">
        <v>0</v>
      </c>
      <c r="F428" s="86" t="str">
        <f t="shared" si="9"/>
        <v>-</v>
      </c>
    </row>
    <row r="429" spans="1:6" s="1" customFormat="1" ht="24" customHeight="1" x14ac:dyDescent="0.2">
      <c r="A429" s="83" t="s">
        <v>863</v>
      </c>
      <c r="B429" s="108" t="s">
        <v>864</v>
      </c>
      <c r="C429" s="85" t="s">
        <v>863</v>
      </c>
      <c r="D429" s="107">
        <v>0</v>
      </c>
      <c r="E429" s="107">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107">
        <v>0</v>
      </c>
      <c r="E431" s="107">
        <v>0</v>
      </c>
      <c r="F431" s="86" t="str">
        <f t="shared" si="9"/>
        <v>-</v>
      </c>
    </row>
    <row r="432" spans="1:6" s="1" customFormat="1" ht="12.75" customHeight="1" x14ac:dyDescent="0.2">
      <c r="A432" s="83" t="s">
        <v>869</v>
      </c>
      <c r="B432" s="84" t="s">
        <v>870</v>
      </c>
      <c r="C432" s="85" t="s">
        <v>869</v>
      </c>
      <c r="D432" s="107">
        <v>0</v>
      </c>
      <c r="E432" s="107">
        <v>0</v>
      </c>
      <c r="F432" s="86" t="str">
        <f t="shared" si="9"/>
        <v>-</v>
      </c>
    </row>
    <row r="433" spans="1:6" s="1" customFormat="1" ht="12.75" customHeight="1" x14ac:dyDescent="0.2">
      <c r="A433" s="83" t="s">
        <v>871</v>
      </c>
      <c r="B433" s="84" t="s">
        <v>872</v>
      </c>
      <c r="C433" s="85" t="s">
        <v>871</v>
      </c>
      <c r="D433" s="107">
        <v>0</v>
      </c>
      <c r="E433" s="107">
        <v>0</v>
      </c>
      <c r="F433" s="86" t="str">
        <f t="shared" si="9"/>
        <v>-</v>
      </c>
    </row>
    <row r="434" spans="1:6" s="1" customFormat="1" ht="24" customHeight="1" x14ac:dyDescent="0.2">
      <c r="A434" s="83" t="s">
        <v>873</v>
      </c>
      <c r="B434" s="108" t="s">
        <v>874</v>
      </c>
      <c r="C434" s="85" t="s">
        <v>873</v>
      </c>
      <c r="D434" s="107">
        <v>0</v>
      </c>
      <c r="E434" s="107">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107">
        <v>0</v>
      </c>
      <c r="E436" s="107">
        <v>0</v>
      </c>
      <c r="F436" s="86" t="str">
        <f t="shared" si="9"/>
        <v>-</v>
      </c>
    </row>
    <row r="437" spans="1:6" s="1" customFormat="1" ht="24" customHeight="1" x14ac:dyDescent="0.2">
      <c r="A437" s="83" t="s">
        <v>879</v>
      </c>
      <c r="B437" s="84" t="s">
        <v>880</v>
      </c>
      <c r="C437" s="85" t="s">
        <v>879</v>
      </c>
      <c r="D437" s="107">
        <v>0</v>
      </c>
      <c r="E437" s="107">
        <v>0</v>
      </c>
      <c r="F437" s="86" t="str">
        <f t="shared" si="9"/>
        <v>-</v>
      </c>
    </row>
    <row r="438" spans="1:6" s="1" customFormat="1" ht="24" customHeight="1" x14ac:dyDescent="0.2">
      <c r="A438" s="83" t="s">
        <v>881</v>
      </c>
      <c r="B438" s="84" t="s">
        <v>882</v>
      </c>
      <c r="C438" s="85" t="s">
        <v>881</v>
      </c>
      <c r="D438" s="107">
        <v>0</v>
      </c>
      <c r="E438" s="107">
        <v>0</v>
      </c>
      <c r="F438" s="86" t="str">
        <f t="shared" si="9"/>
        <v>-</v>
      </c>
    </row>
    <row r="439" spans="1:6" s="1" customFormat="1" ht="12.75" customHeight="1" x14ac:dyDescent="0.2">
      <c r="A439" s="83" t="s">
        <v>883</v>
      </c>
      <c r="B439" s="84" t="s">
        <v>884</v>
      </c>
      <c r="C439" s="85" t="s">
        <v>883</v>
      </c>
      <c r="D439" s="107">
        <v>0</v>
      </c>
      <c r="E439" s="107">
        <v>0</v>
      </c>
      <c r="F439" s="86" t="str">
        <f t="shared" si="9"/>
        <v>-</v>
      </c>
    </row>
    <row r="440" spans="1:6" s="1" customFormat="1" ht="12.75" customHeight="1" x14ac:dyDescent="0.2">
      <c r="A440" s="83" t="s">
        <v>885</v>
      </c>
      <c r="B440" s="84" t="s">
        <v>886</v>
      </c>
      <c r="C440" s="85" t="s">
        <v>885</v>
      </c>
      <c r="D440" s="107">
        <v>0</v>
      </c>
      <c r="E440" s="107">
        <v>0</v>
      </c>
      <c r="F440" s="86" t="str">
        <f t="shared" si="9"/>
        <v>-</v>
      </c>
    </row>
    <row r="441" spans="1:6" s="1" customFormat="1" ht="12.75" customHeight="1" x14ac:dyDescent="0.2">
      <c r="A441" s="83" t="s">
        <v>887</v>
      </c>
      <c r="B441" s="84" t="s">
        <v>888</v>
      </c>
      <c r="C441" s="85" t="s">
        <v>887</v>
      </c>
      <c r="D441" s="107">
        <v>0</v>
      </c>
      <c r="E441" s="107">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107">
        <v>0</v>
      </c>
      <c r="E443" s="107">
        <v>0</v>
      </c>
      <c r="F443" s="86" t="str">
        <f t="shared" si="9"/>
        <v>-</v>
      </c>
    </row>
    <row r="444" spans="1:6" s="1" customFormat="1" ht="12.75" customHeight="1" x14ac:dyDescent="0.2">
      <c r="A444" s="83" t="s">
        <v>893</v>
      </c>
      <c r="B444" s="84" t="s">
        <v>894</v>
      </c>
      <c r="C444" s="85" t="s">
        <v>893</v>
      </c>
      <c r="D444" s="107">
        <v>0</v>
      </c>
      <c r="E444" s="107">
        <v>0</v>
      </c>
      <c r="F444" s="86" t="str">
        <f t="shared" si="9"/>
        <v>-</v>
      </c>
    </row>
    <row r="445" spans="1:6" s="1" customFormat="1" ht="12.75" customHeight="1" x14ac:dyDescent="0.2">
      <c r="A445" s="83" t="s">
        <v>895</v>
      </c>
      <c r="B445" s="84" t="s">
        <v>896</v>
      </c>
      <c r="C445" s="85" t="s">
        <v>895</v>
      </c>
      <c r="D445" s="107">
        <v>0</v>
      </c>
      <c r="E445" s="107">
        <v>0</v>
      </c>
      <c r="F445" s="86" t="str">
        <f t="shared" si="9"/>
        <v>-</v>
      </c>
    </row>
    <row r="446" spans="1:6" s="1" customFormat="1" ht="12.75" customHeight="1" x14ac:dyDescent="0.2">
      <c r="A446" s="83" t="s">
        <v>897</v>
      </c>
      <c r="B446" s="84" t="s">
        <v>898</v>
      </c>
      <c r="C446" s="85" t="s">
        <v>897</v>
      </c>
      <c r="D446" s="107">
        <v>0</v>
      </c>
      <c r="E446" s="107">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107">
        <v>0</v>
      </c>
      <c r="E448" s="107">
        <v>0</v>
      </c>
      <c r="F448" s="86" t="str">
        <f t="shared" si="9"/>
        <v>-</v>
      </c>
    </row>
    <row r="449" spans="1:6" s="1" customFormat="1" ht="12.75" customHeight="1" x14ac:dyDescent="0.2">
      <c r="A449" s="83" t="s">
        <v>903</v>
      </c>
      <c r="B449" s="84" t="s">
        <v>904</v>
      </c>
      <c r="C449" s="85" t="s">
        <v>903</v>
      </c>
      <c r="D449" s="107">
        <v>0</v>
      </c>
      <c r="E449" s="107">
        <v>0</v>
      </c>
      <c r="F449" s="86" t="str">
        <f t="shared" si="9"/>
        <v>-</v>
      </c>
    </row>
    <row r="450" spans="1:6" s="1" customFormat="1" ht="12.75" customHeight="1" x14ac:dyDescent="0.2">
      <c r="A450" s="83" t="s">
        <v>905</v>
      </c>
      <c r="B450" s="84" t="s">
        <v>906</v>
      </c>
      <c r="C450" s="85" t="s">
        <v>905</v>
      </c>
      <c r="D450" s="107">
        <v>0</v>
      </c>
      <c r="E450" s="107">
        <v>0</v>
      </c>
      <c r="F450" s="86" t="str">
        <f t="shared" si="9"/>
        <v>-</v>
      </c>
    </row>
    <row r="451" spans="1:6" s="1" customFormat="1" ht="12.75" customHeight="1" x14ac:dyDescent="0.2">
      <c r="A451" s="83" t="s">
        <v>907</v>
      </c>
      <c r="B451" s="84" t="s">
        <v>908</v>
      </c>
      <c r="C451" s="85" t="s">
        <v>907</v>
      </c>
      <c r="D451" s="107">
        <v>0</v>
      </c>
      <c r="E451" s="107">
        <v>0</v>
      </c>
      <c r="F451" s="86" t="str">
        <f t="shared" si="9"/>
        <v>-</v>
      </c>
    </row>
    <row r="452" spans="1:6" s="1" customFormat="1" ht="12.75" customHeight="1" x14ac:dyDescent="0.2">
      <c r="A452" s="83" t="s">
        <v>909</v>
      </c>
      <c r="B452" s="84" t="s">
        <v>910</v>
      </c>
      <c r="C452" s="85" t="s">
        <v>909</v>
      </c>
      <c r="D452" s="107">
        <v>0</v>
      </c>
      <c r="E452" s="107">
        <v>0</v>
      </c>
      <c r="F452" s="86" t="str">
        <f t="shared" si="9"/>
        <v>-</v>
      </c>
    </row>
    <row r="453" spans="1:6" s="1" customFormat="1" ht="24" customHeight="1" x14ac:dyDescent="0.2">
      <c r="A453" s="83" t="s">
        <v>911</v>
      </c>
      <c r="B453" s="84" t="s">
        <v>912</v>
      </c>
      <c r="C453" s="85" t="s">
        <v>911</v>
      </c>
      <c r="D453" s="107">
        <v>0</v>
      </c>
      <c r="E453" s="107">
        <v>0</v>
      </c>
      <c r="F453" s="86" t="str">
        <f t="shared" si="9"/>
        <v>-</v>
      </c>
    </row>
    <row r="454" spans="1:6" s="1" customFormat="1" ht="24" customHeight="1" x14ac:dyDescent="0.2">
      <c r="A454" s="83" t="s">
        <v>913</v>
      </c>
      <c r="B454" s="108" t="s">
        <v>914</v>
      </c>
      <c r="C454" s="85" t="s">
        <v>913</v>
      </c>
      <c r="D454" s="107">
        <v>0</v>
      </c>
      <c r="E454" s="107">
        <v>0</v>
      </c>
      <c r="F454" s="86" t="str">
        <f t="shared" si="9"/>
        <v>-</v>
      </c>
    </row>
    <row r="455" spans="1:6" s="1" customFormat="1" ht="12.75" customHeight="1" x14ac:dyDescent="0.2">
      <c r="A455" s="83" t="s">
        <v>915</v>
      </c>
      <c r="B455" s="108" t="s">
        <v>916</v>
      </c>
      <c r="C455" s="85" t="s">
        <v>915</v>
      </c>
      <c r="D455" s="106">
        <f>SUM(D456:D458)</f>
        <v>0</v>
      </c>
      <c r="E455" s="106">
        <f>SUM(E456:E458)</f>
        <v>0</v>
      </c>
      <c r="F455" s="86" t="str">
        <f t="shared" si="9"/>
        <v>-</v>
      </c>
    </row>
    <row r="456" spans="1:6" s="1" customFormat="1" ht="24" customHeight="1" x14ac:dyDescent="0.2">
      <c r="A456" s="83" t="s">
        <v>917</v>
      </c>
      <c r="B456" s="108" t="s">
        <v>918</v>
      </c>
      <c r="C456" s="85" t="s">
        <v>917</v>
      </c>
      <c r="D456" s="107">
        <v>0</v>
      </c>
      <c r="E456" s="107">
        <v>0</v>
      </c>
      <c r="F456" s="86" t="str">
        <f t="shared" si="9"/>
        <v>-</v>
      </c>
    </row>
    <row r="457" spans="1:6" s="1" customFormat="1" ht="24" customHeight="1" x14ac:dyDescent="0.2">
      <c r="A457" s="83" t="s">
        <v>919</v>
      </c>
      <c r="B457" s="108" t="s">
        <v>920</v>
      </c>
      <c r="C457" s="85" t="s">
        <v>919</v>
      </c>
      <c r="D457" s="107">
        <v>0</v>
      </c>
      <c r="E457" s="107">
        <v>0</v>
      </c>
      <c r="F457" s="86" t="str">
        <f t="shared" si="9"/>
        <v>-</v>
      </c>
    </row>
    <row r="458" spans="1:6" s="1" customFormat="1" ht="12.75" customHeight="1" x14ac:dyDescent="0.2">
      <c r="A458" s="83" t="s">
        <v>921</v>
      </c>
      <c r="B458" s="108" t="s">
        <v>922</v>
      </c>
      <c r="C458" s="85" t="s">
        <v>921</v>
      </c>
      <c r="D458" s="107">
        <v>0</v>
      </c>
      <c r="E458" s="107">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107">
        <v>0</v>
      </c>
      <c r="E461" s="107">
        <v>0</v>
      </c>
      <c r="F461" s="86" t="str">
        <f t="shared" si="9"/>
        <v>-</v>
      </c>
    </row>
    <row r="462" spans="1:6" s="1" customFormat="1" ht="12.75" customHeight="1" x14ac:dyDescent="0.2">
      <c r="A462" s="83" t="s">
        <v>929</v>
      </c>
      <c r="B462" s="84" t="s">
        <v>930</v>
      </c>
      <c r="C462" s="85" t="s">
        <v>929</v>
      </c>
      <c r="D462" s="107">
        <v>0</v>
      </c>
      <c r="E462" s="107">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107">
        <v>0</v>
      </c>
      <c r="E464" s="107">
        <v>0</v>
      </c>
      <c r="F464" s="86" t="str">
        <f t="shared" si="9"/>
        <v>-</v>
      </c>
    </row>
    <row r="465" spans="1:6" s="1" customFormat="1" ht="12.75" customHeight="1" x14ac:dyDescent="0.2">
      <c r="A465" s="83" t="s">
        <v>935</v>
      </c>
      <c r="B465" s="84" t="s">
        <v>936</v>
      </c>
      <c r="C465" s="85" t="s">
        <v>935</v>
      </c>
      <c r="D465" s="107">
        <v>0</v>
      </c>
      <c r="E465" s="107">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107">
        <v>0</v>
      </c>
      <c r="E467" s="107">
        <v>0</v>
      </c>
      <c r="F467" s="86" t="str">
        <f t="shared" si="9"/>
        <v>-</v>
      </c>
    </row>
    <row r="468" spans="1:6" s="1" customFormat="1" ht="12.75" customHeight="1" x14ac:dyDescent="0.2">
      <c r="A468" s="83" t="s">
        <v>941</v>
      </c>
      <c r="B468" s="84" t="s">
        <v>942</v>
      </c>
      <c r="C468" s="85" t="s">
        <v>941</v>
      </c>
      <c r="D468" s="107">
        <v>0</v>
      </c>
      <c r="E468" s="107">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107">
        <v>0</v>
      </c>
      <c r="E470" s="107">
        <v>0</v>
      </c>
      <c r="F470" s="86" t="str">
        <f t="shared" si="9"/>
        <v>-</v>
      </c>
    </row>
    <row r="471" spans="1:6" s="1" customFormat="1" ht="12.75" customHeight="1" x14ac:dyDescent="0.2">
      <c r="A471" s="83" t="s">
        <v>947</v>
      </c>
      <c r="B471" s="84" t="s">
        <v>948</v>
      </c>
      <c r="C471" s="85" t="s">
        <v>947</v>
      </c>
      <c r="D471" s="107">
        <v>0</v>
      </c>
      <c r="E471" s="107">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107">
        <v>0</v>
      </c>
      <c r="E474" s="107">
        <v>0</v>
      </c>
      <c r="F474" s="86" t="str">
        <f t="shared" si="9"/>
        <v>-</v>
      </c>
    </row>
    <row r="475" spans="1:6" s="1" customFormat="1" ht="12.75" customHeight="1" x14ac:dyDescent="0.2">
      <c r="A475" s="83" t="s">
        <v>955</v>
      </c>
      <c r="B475" s="84" t="s">
        <v>956</v>
      </c>
      <c r="C475" s="85" t="s">
        <v>955</v>
      </c>
      <c r="D475" s="107">
        <v>0</v>
      </c>
      <c r="E475" s="107">
        <v>0</v>
      </c>
      <c r="F475" s="86" t="str">
        <f t="shared" si="9"/>
        <v>-</v>
      </c>
    </row>
    <row r="476" spans="1:6" s="1" customFormat="1" ht="12.75" customHeight="1" x14ac:dyDescent="0.2">
      <c r="A476" s="83" t="s">
        <v>957</v>
      </c>
      <c r="B476" s="84" t="s">
        <v>958</v>
      </c>
      <c r="C476" s="85" t="s">
        <v>957</v>
      </c>
      <c r="D476" s="107">
        <v>0</v>
      </c>
      <c r="E476" s="107">
        <v>0</v>
      </c>
      <c r="F476" s="86" t="str">
        <f t="shared" si="9"/>
        <v>-</v>
      </c>
    </row>
    <row r="477" spans="1:6" s="1" customFormat="1" ht="24" customHeight="1" x14ac:dyDescent="0.2">
      <c r="A477" s="83" t="s">
        <v>959</v>
      </c>
      <c r="B477" s="108" t="s">
        <v>960</v>
      </c>
      <c r="C477" s="85" t="s">
        <v>959</v>
      </c>
      <c r="D477" s="107">
        <v>0</v>
      </c>
      <c r="E477" s="107">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8" t="s">
        <v>964</v>
      </c>
      <c r="C479" s="85" t="s">
        <v>963</v>
      </c>
      <c r="D479" s="107">
        <v>0</v>
      </c>
      <c r="E479" s="107">
        <v>0</v>
      </c>
      <c r="F479" s="86" t="str">
        <f t="shared" si="9"/>
        <v>-</v>
      </c>
    </row>
    <row r="480" spans="1:6" s="1" customFormat="1" ht="12.75" customHeight="1" x14ac:dyDescent="0.2">
      <c r="A480" s="83" t="s">
        <v>965</v>
      </c>
      <c r="B480" s="84" t="s">
        <v>966</v>
      </c>
      <c r="C480" s="85" t="s">
        <v>965</v>
      </c>
      <c r="D480" s="107">
        <v>0</v>
      </c>
      <c r="E480" s="107">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107">
        <v>0</v>
      </c>
      <c r="E482" s="107">
        <v>0</v>
      </c>
      <c r="F482" s="86" t="str">
        <f t="shared" si="9"/>
        <v>-</v>
      </c>
    </row>
    <row r="483" spans="1:6" s="1" customFormat="1" ht="12.75" customHeight="1" x14ac:dyDescent="0.2">
      <c r="A483" s="83" t="s">
        <v>971</v>
      </c>
      <c r="B483" s="84" t="s">
        <v>972</v>
      </c>
      <c r="C483" s="85" t="s">
        <v>971</v>
      </c>
      <c r="D483" s="107">
        <v>0</v>
      </c>
      <c r="E483" s="107">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107">
        <v>0</v>
      </c>
      <c r="E486" s="107">
        <v>0</v>
      </c>
      <c r="F486" s="86" t="str">
        <f t="shared" si="10"/>
        <v>-</v>
      </c>
    </row>
    <row r="487" spans="1:6" s="1" customFormat="1" ht="12.75" customHeight="1" x14ac:dyDescent="0.2">
      <c r="A487" s="83" t="s">
        <v>979</v>
      </c>
      <c r="B487" s="84" t="s">
        <v>980</v>
      </c>
      <c r="C487" s="85" t="s">
        <v>979</v>
      </c>
      <c r="D487" s="107">
        <v>0</v>
      </c>
      <c r="E487" s="107">
        <v>0</v>
      </c>
      <c r="F487" s="86" t="str">
        <f t="shared" si="10"/>
        <v>-</v>
      </c>
    </row>
    <row r="488" spans="1:6" s="1" customFormat="1" ht="12.75" customHeight="1" x14ac:dyDescent="0.2">
      <c r="A488" s="83" t="s">
        <v>981</v>
      </c>
      <c r="B488" s="84" t="s">
        <v>982</v>
      </c>
      <c r="C488" s="85" t="s">
        <v>981</v>
      </c>
      <c r="D488" s="107">
        <v>0</v>
      </c>
      <c r="E488" s="107">
        <v>0</v>
      </c>
      <c r="F488" s="86" t="str">
        <f t="shared" si="10"/>
        <v>-</v>
      </c>
    </row>
    <row r="489" spans="1:6" s="1" customFormat="1" ht="12.75" customHeight="1" x14ac:dyDescent="0.2">
      <c r="A489" s="83" t="s">
        <v>983</v>
      </c>
      <c r="B489" s="84" t="s">
        <v>984</v>
      </c>
      <c r="C489" s="85" t="s">
        <v>983</v>
      </c>
      <c r="D489" s="107">
        <v>0</v>
      </c>
      <c r="E489" s="107">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107">
        <v>0</v>
      </c>
      <c r="E491" s="107">
        <v>0</v>
      </c>
      <c r="F491" s="86" t="str">
        <f t="shared" si="10"/>
        <v>-</v>
      </c>
    </row>
    <row r="492" spans="1:6" s="1" customFormat="1" ht="12.75" customHeight="1" x14ac:dyDescent="0.2">
      <c r="A492" s="83" t="s">
        <v>989</v>
      </c>
      <c r="B492" s="84" t="s">
        <v>990</v>
      </c>
      <c r="C492" s="85" t="s">
        <v>989</v>
      </c>
      <c r="D492" s="107">
        <v>0</v>
      </c>
      <c r="E492" s="107">
        <v>0</v>
      </c>
      <c r="F492" s="86" t="str">
        <f t="shared" si="10"/>
        <v>-</v>
      </c>
    </row>
    <row r="493" spans="1:6" s="1" customFormat="1" ht="12.75" customHeight="1" x14ac:dyDescent="0.2">
      <c r="A493" s="83" t="s">
        <v>991</v>
      </c>
      <c r="B493" s="84" t="s">
        <v>992</v>
      </c>
      <c r="C493" s="85" t="s">
        <v>991</v>
      </c>
      <c r="D493" s="107">
        <v>0</v>
      </c>
      <c r="E493" s="107">
        <v>0</v>
      </c>
      <c r="F493" s="86" t="str">
        <f t="shared" si="10"/>
        <v>-</v>
      </c>
    </row>
    <row r="494" spans="1:6" s="1" customFormat="1" ht="12.75" customHeight="1" x14ac:dyDescent="0.2">
      <c r="A494" s="83" t="s">
        <v>993</v>
      </c>
      <c r="B494" s="84" t="s">
        <v>994</v>
      </c>
      <c r="C494" s="85" t="s">
        <v>993</v>
      </c>
      <c r="D494" s="107">
        <v>0</v>
      </c>
      <c r="E494" s="107">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107">
        <v>0</v>
      </c>
      <c r="E496" s="107">
        <v>0</v>
      </c>
      <c r="F496" s="86" t="str">
        <f t="shared" si="10"/>
        <v>-</v>
      </c>
    </row>
    <row r="497" spans="1:6" s="1" customFormat="1" ht="12.75" customHeight="1" x14ac:dyDescent="0.2">
      <c r="A497" s="83" t="s">
        <v>999</v>
      </c>
      <c r="B497" s="84" t="s">
        <v>1000</v>
      </c>
      <c r="C497" s="85" t="s">
        <v>999</v>
      </c>
      <c r="D497" s="107">
        <v>0</v>
      </c>
      <c r="E497" s="107">
        <v>0</v>
      </c>
      <c r="F497" s="86" t="str">
        <f t="shared" si="10"/>
        <v>-</v>
      </c>
    </row>
    <row r="498" spans="1:6" s="1" customFormat="1" ht="24" customHeight="1" x14ac:dyDescent="0.2">
      <c r="A498" s="83" t="s">
        <v>1001</v>
      </c>
      <c r="B498" s="84" t="s">
        <v>1002</v>
      </c>
      <c r="C498" s="85" t="s">
        <v>1001</v>
      </c>
      <c r="D498" s="107">
        <v>0</v>
      </c>
      <c r="E498" s="107">
        <v>0</v>
      </c>
      <c r="F498" s="86" t="str">
        <f t="shared" si="10"/>
        <v>-</v>
      </c>
    </row>
    <row r="499" spans="1:6" s="1" customFormat="1" ht="12.75" customHeight="1" x14ac:dyDescent="0.2">
      <c r="A499" s="83" t="s">
        <v>1003</v>
      </c>
      <c r="B499" s="84" t="s">
        <v>1004</v>
      </c>
      <c r="C499" s="85" t="s">
        <v>1003</v>
      </c>
      <c r="D499" s="107">
        <v>0</v>
      </c>
      <c r="E499" s="107">
        <v>0</v>
      </c>
      <c r="F499" s="86" t="str">
        <f t="shared" si="10"/>
        <v>-</v>
      </c>
    </row>
    <row r="500" spans="1:6" s="1" customFormat="1" ht="12.75" customHeight="1" x14ac:dyDescent="0.2">
      <c r="A500" s="83" t="s">
        <v>1005</v>
      </c>
      <c r="B500" s="84" t="s">
        <v>1006</v>
      </c>
      <c r="C500" s="85" t="s">
        <v>1005</v>
      </c>
      <c r="D500" s="107">
        <v>0</v>
      </c>
      <c r="E500" s="107">
        <v>0</v>
      </c>
      <c r="F500" s="86" t="str">
        <f t="shared" si="10"/>
        <v>-</v>
      </c>
    </row>
    <row r="501" spans="1:6" s="1" customFormat="1" ht="12.75" customHeight="1" x14ac:dyDescent="0.2">
      <c r="A501" s="83" t="s">
        <v>1007</v>
      </c>
      <c r="B501" s="84" t="s">
        <v>1008</v>
      </c>
      <c r="C501" s="85" t="s">
        <v>1007</v>
      </c>
      <c r="D501" s="107">
        <v>0</v>
      </c>
      <c r="E501" s="107">
        <v>0</v>
      </c>
      <c r="F501" s="86" t="str">
        <f t="shared" si="10"/>
        <v>-</v>
      </c>
    </row>
    <row r="502" spans="1:6" s="1" customFormat="1" ht="24" customHeight="1" x14ac:dyDescent="0.2">
      <c r="A502" s="83" t="s">
        <v>1009</v>
      </c>
      <c r="B502" s="108"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107">
        <v>0</v>
      </c>
      <c r="E503" s="107">
        <v>0</v>
      </c>
      <c r="F503" s="86" t="str">
        <f t="shared" si="10"/>
        <v>-</v>
      </c>
    </row>
    <row r="504" spans="1:6" s="1" customFormat="1" ht="12.75" customHeight="1" x14ac:dyDescent="0.2">
      <c r="A504" s="83" t="s">
        <v>1013</v>
      </c>
      <c r="B504" s="84" t="s">
        <v>1014</v>
      </c>
      <c r="C504" s="85" t="s">
        <v>1013</v>
      </c>
      <c r="D504" s="107">
        <v>0</v>
      </c>
      <c r="E504" s="107">
        <v>0</v>
      </c>
      <c r="F504" s="86" t="str">
        <f t="shared" si="10"/>
        <v>-</v>
      </c>
    </row>
    <row r="505" spans="1:6" s="1" customFormat="1" ht="12.75" customHeight="1" x14ac:dyDescent="0.2">
      <c r="A505" s="83" t="s">
        <v>1015</v>
      </c>
      <c r="B505" s="84" t="s">
        <v>1016</v>
      </c>
      <c r="C505" s="85" t="s">
        <v>1015</v>
      </c>
      <c r="D505" s="107">
        <v>0</v>
      </c>
      <c r="E505" s="107">
        <v>0</v>
      </c>
      <c r="F505" s="86" t="str">
        <f t="shared" si="10"/>
        <v>-</v>
      </c>
    </row>
    <row r="506" spans="1:6" s="1" customFormat="1" ht="12.75" customHeight="1" x14ac:dyDescent="0.2">
      <c r="A506" s="83" t="s">
        <v>1017</v>
      </c>
      <c r="B506" s="84" t="s">
        <v>1018</v>
      </c>
      <c r="C506" s="85" t="s">
        <v>1017</v>
      </c>
      <c r="D506" s="107">
        <v>0</v>
      </c>
      <c r="E506" s="107">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107">
        <v>0</v>
      </c>
      <c r="E508" s="107">
        <v>0</v>
      </c>
      <c r="F508" s="86" t="str">
        <f t="shared" si="10"/>
        <v>-</v>
      </c>
    </row>
    <row r="509" spans="1:6" s="1" customFormat="1" ht="12.75" customHeight="1" x14ac:dyDescent="0.2">
      <c r="A509" s="83" t="s">
        <v>1023</v>
      </c>
      <c r="B509" s="84" t="s">
        <v>1024</v>
      </c>
      <c r="C509" s="85" t="s">
        <v>1023</v>
      </c>
      <c r="D509" s="107">
        <v>0</v>
      </c>
      <c r="E509" s="107">
        <v>0</v>
      </c>
      <c r="F509" s="86" t="str">
        <f t="shared" si="10"/>
        <v>-</v>
      </c>
    </row>
    <row r="510" spans="1:6" s="1" customFormat="1" ht="12.75" customHeight="1" x14ac:dyDescent="0.2">
      <c r="A510" s="83" t="s">
        <v>1025</v>
      </c>
      <c r="B510" s="84" t="s">
        <v>1026</v>
      </c>
      <c r="C510" s="85" t="s">
        <v>1025</v>
      </c>
      <c r="D510" s="107">
        <v>0</v>
      </c>
      <c r="E510" s="107">
        <v>0</v>
      </c>
      <c r="F510" s="86" t="str">
        <f t="shared" si="10"/>
        <v>-</v>
      </c>
    </row>
    <row r="511" spans="1:6" s="1" customFormat="1" ht="12.75" customHeight="1" x14ac:dyDescent="0.2">
      <c r="A511" s="83" t="s">
        <v>1027</v>
      </c>
      <c r="B511" s="84" t="s">
        <v>1028</v>
      </c>
      <c r="C511" s="85" t="s">
        <v>1027</v>
      </c>
      <c r="D511" s="107">
        <v>0</v>
      </c>
      <c r="E511" s="107">
        <v>0</v>
      </c>
      <c r="F511" s="86" t="str">
        <f t="shared" si="10"/>
        <v>-</v>
      </c>
    </row>
    <row r="512" spans="1:6" s="1" customFormat="1" ht="12.75" customHeight="1" x14ac:dyDescent="0.2">
      <c r="A512" s="83" t="s">
        <v>1029</v>
      </c>
      <c r="B512" s="84" t="s">
        <v>1030</v>
      </c>
      <c r="C512" s="85" t="s">
        <v>1029</v>
      </c>
      <c r="D512" s="107">
        <v>0</v>
      </c>
      <c r="E512" s="107">
        <v>0</v>
      </c>
      <c r="F512" s="86" t="str">
        <f t="shared" si="10"/>
        <v>-</v>
      </c>
    </row>
    <row r="513" spans="1:6" s="1" customFormat="1" ht="12.75" customHeight="1" x14ac:dyDescent="0.2">
      <c r="A513" s="83" t="s">
        <v>1031</v>
      </c>
      <c r="B513" s="84" t="s">
        <v>1032</v>
      </c>
      <c r="C513" s="85" t="s">
        <v>1031</v>
      </c>
      <c r="D513" s="107">
        <v>0</v>
      </c>
      <c r="E513" s="107">
        <v>0</v>
      </c>
      <c r="F513" s="86" t="str">
        <f t="shared" si="10"/>
        <v>-</v>
      </c>
    </row>
    <row r="514" spans="1:6" s="1" customFormat="1" ht="24" customHeight="1" x14ac:dyDescent="0.2">
      <c r="A514" s="83" t="s">
        <v>1033</v>
      </c>
      <c r="B514" s="84" t="s">
        <v>1034</v>
      </c>
      <c r="C514" s="85" t="s">
        <v>1033</v>
      </c>
      <c r="D514" s="107">
        <v>0</v>
      </c>
      <c r="E514" s="107">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107">
        <v>0</v>
      </c>
      <c r="E517" s="107">
        <v>0</v>
      </c>
      <c r="F517" s="86" t="str">
        <f t="shared" si="10"/>
        <v>-</v>
      </c>
    </row>
    <row r="518" spans="1:6" s="1" customFormat="1" ht="12.75" customHeight="1" x14ac:dyDescent="0.2">
      <c r="A518" s="83" t="s">
        <v>1041</v>
      </c>
      <c r="B518" s="84" t="s">
        <v>1042</v>
      </c>
      <c r="C518" s="85" t="s">
        <v>1041</v>
      </c>
      <c r="D518" s="107">
        <v>0</v>
      </c>
      <c r="E518" s="107">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107">
        <v>0</v>
      </c>
      <c r="E520" s="107">
        <v>0</v>
      </c>
      <c r="F520" s="86" t="str">
        <f t="shared" si="10"/>
        <v>-</v>
      </c>
    </row>
    <row r="521" spans="1:6" s="1" customFormat="1" ht="12.75" customHeight="1" x14ac:dyDescent="0.2">
      <c r="A521" s="83" t="s">
        <v>1047</v>
      </c>
      <c r="B521" s="84" t="s">
        <v>1048</v>
      </c>
      <c r="C521" s="85" t="s">
        <v>1047</v>
      </c>
      <c r="D521" s="107">
        <v>0</v>
      </c>
      <c r="E521" s="107">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107">
        <v>0</v>
      </c>
      <c r="E523" s="107">
        <v>0</v>
      </c>
      <c r="F523" s="86" t="str">
        <f t="shared" si="10"/>
        <v>-</v>
      </c>
    </row>
    <row r="524" spans="1:6" s="1" customFormat="1" ht="12.75" customHeight="1" x14ac:dyDescent="0.2">
      <c r="A524" s="83" t="s">
        <v>1053</v>
      </c>
      <c r="B524" s="84" t="s">
        <v>1054</v>
      </c>
      <c r="C524" s="85" t="s">
        <v>1053</v>
      </c>
      <c r="D524" s="107">
        <v>0</v>
      </c>
      <c r="E524" s="107">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107">
        <v>0</v>
      </c>
      <c r="E526" s="107">
        <v>0</v>
      </c>
      <c r="F526" s="86" t="str">
        <f t="shared" si="10"/>
        <v>-</v>
      </c>
    </row>
    <row r="527" spans="1:6" s="1" customFormat="1" ht="12.75" customHeight="1" x14ac:dyDescent="0.2">
      <c r="A527" s="83" t="s">
        <v>1059</v>
      </c>
      <c r="B527" s="84" t="s">
        <v>1060</v>
      </c>
      <c r="C527" s="85" t="s">
        <v>1059</v>
      </c>
      <c r="D527" s="107">
        <v>0</v>
      </c>
      <c r="E527" s="107">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107">
        <v>0</v>
      </c>
      <c r="E531" s="107">
        <v>0</v>
      </c>
      <c r="F531" s="86" t="str">
        <f t="shared" si="10"/>
        <v>-</v>
      </c>
    </row>
    <row r="532" spans="1:6" s="1" customFormat="1" ht="12.75" customHeight="1" x14ac:dyDescent="0.2">
      <c r="A532" s="83" t="s">
        <v>1069</v>
      </c>
      <c r="B532" s="84" t="s">
        <v>1070</v>
      </c>
      <c r="C532" s="85" t="s">
        <v>1069</v>
      </c>
      <c r="D532" s="107">
        <v>0</v>
      </c>
      <c r="E532" s="107">
        <v>0</v>
      </c>
      <c r="F532" s="86" t="str">
        <f t="shared" si="10"/>
        <v>-</v>
      </c>
    </row>
    <row r="533" spans="1:6" s="1" customFormat="1" ht="12.75" customHeight="1" x14ac:dyDescent="0.2">
      <c r="A533" s="83" t="s">
        <v>1071</v>
      </c>
      <c r="B533" s="84" t="s">
        <v>1072</v>
      </c>
      <c r="C533" s="85" t="s">
        <v>1071</v>
      </c>
      <c r="D533" s="107">
        <v>0</v>
      </c>
      <c r="E533" s="107">
        <v>0</v>
      </c>
      <c r="F533" s="86" t="str">
        <f t="shared" si="10"/>
        <v>-</v>
      </c>
    </row>
    <row r="534" spans="1:6" s="1" customFormat="1" ht="12.75" customHeight="1" x14ac:dyDescent="0.2">
      <c r="A534" s="83" t="s">
        <v>1073</v>
      </c>
      <c r="B534" s="84" t="s">
        <v>1074</v>
      </c>
      <c r="C534" s="85" t="s">
        <v>1073</v>
      </c>
      <c r="D534" s="107">
        <v>0</v>
      </c>
      <c r="E534" s="107">
        <v>0</v>
      </c>
      <c r="F534" s="86" t="str">
        <f t="shared" si="10"/>
        <v>-</v>
      </c>
    </row>
    <row r="535" spans="1:6" s="1" customFormat="1" ht="24" customHeight="1" x14ac:dyDescent="0.2">
      <c r="A535" s="83" t="s">
        <v>1075</v>
      </c>
      <c r="B535" s="108"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107">
        <v>0</v>
      </c>
      <c r="E536" s="107">
        <v>0</v>
      </c>
      <c r="F536" s="86" t="str">
        <f t="shared" si="10"/>
        <v>-</v>
      </c>
    </row>
    <row r="537" spans="1:6" s="1" customFormat="1" ht="24" customHeight="1" x14ac:dyDescent="0.2">
      <c r="A537" s="83" t="s">
        <v>1079</v>
      </c>
      <c r="B537" s="84" t="s">
        <v>1080</v>
      </c>
      <c r="C537" s="85" t="s">
        <v>1079</v>
      </c>
      <c r="D537" s="107">
        <v>0</v>
      </c>
      <c r="E537" s="107">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107">
        <v>0</v>
      </c>
      <c r="E539" s="107">
        <v>0</v>
      </c>
      <c r="F539" s="86" t="str">
        <f t="shared" si="10"/>
        <v>-</v>
      </c>
    </row>
    <row r="540" spans="1:6" s="1" customFormat="1" ht="12.75" customHeight="1" x14ac:dyDescent="0.2">
      <c r="A540" s="117" t="s">
        <v>1085</v>
      </c>
      <c r="B540" s="84" t="s">
        <v>1086</v>
      </c>
      <c r="C540" s="118" t="s">
        <v>1085</v>
      </c>
      <c r="D540" s="107">
        <v>0</v>
      </c>
      <c r="E540" s="107">
        <v>0</v>
      </c>
      <c r="F540" s="86" t="str">
        <f t="shared" si="10"/>
        <v>-</v>
      </c>
    </row>
    <row r="541" spans="1:6" s="1" customFormat="1" ht="12.75" customHeight="1" x14ac:dyDescent="0.2">
      <c r="A541" s="117" t="s">
        <v>1087</v>
      </c>
      <c r="B541" s="84" t="s">
        <v>1088</v>
      </c>
      <c r="C541" s="118" t="s">
        <v>1087</v>
      </c>
      <c r="D541" s="107">
        <v>0</v>
      </c>
      <c r="E541" s="107">
        <v>0</v>
      </c>
      <c r="F541" s="86" t="str">
        <f t="shared" si="10"/>
        <v>-</v>
      </c>
    </row>
    <row r="542" spans="1:6" s="1" customFormat="1" ht="12.75" customHeight="1" x14ac:dyDescent="0.2">
      <c r="A542" s="83" t="s">
        <v>1089</v>
      </c>
      <c r="B542" s="108" t="s">
        <v>1090</v>
      </c>
      <c r="C542" s="85" t="s">
        <v>1089</v>
      </c>
      <c r="D542" s="107">
        <v>0</v>
      </c>
      <c r="E542" s="107">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107">
        <v>0</v>
      </c>
      <c r="E544" s="107">
        <v>0</v>
      </c>
      <c r="F544" s="86" t="str">
        <f t="shared" si="10"/>
        <v>-</v>
      </c>
    </row>
    <row r="545" spans="1:6" s="1" customFormat="1" ht="12.75" customHeight="1" x14ac:dyDescent="0.2">
      <c r="A545" s="83" t="s">
        <v>1095</v>
      </c>
      <c r="B545" s="84" t="s">
        <v>1096</v>
      </c>
      <c r="C545" s="85" t="s">
        <v>1095</v>
      </c>
      <c r="D545" s="107">
        <v>0</v>
      </c>
      <c r="E545" s="107">
        <v>0</v>
      </c>
      <c r="F545" s="86" t="str">
        <f t="shared" si="10"/>
        <v>-</v>
      </c>
    </row>
    <row r="546" spans="1:6" s="1" customFormat="1" ht="24" customHeight="1" x14ac:dyDescent="0.2">
      <c r="A546" s="83" t="s">
        <v>1097</v>
      </c>
      <c r="B546" s="84" t="s">
        <v>1098</v>
      </c>
      <c r="C546" s="85" t="s">
        <v>1097</v>
      </c>
      <c r="D546" s="107">
        <v>0</v>
      </c>
      <c r="E546" s="107">
        <v>0</v>
      </c>
      <c r="F546" s="86" t="str">
        <f t="shared" si="10"/>
        <v>-</v>
      </c>
    </row>
    <row r="547" spans="1:6" s="1" customFormat="1" ht="12.75" customHeight="1" x14ac:dyDescent="0.2">
      <c r="A547" s="83" t="s">
        <v>1099</v>
      </c>
      <c r="B547" s="84" t="s">
        <v>1100</v>
      </c>
      <c r="C547" s="85" t="s">
        <v>1099</v>
      </c>
      <c r="D547" s="107">
        <v>0</v>
      </c>
      <c r="E547" s="107">
        <v>0</v>
      </c>
      <c r="F547" s="86" t="str">
        <f t="shared" si="10"/>
        <v>-</v>
      </c>
    </row>
    <row r="548" spans="1:6" s="1" customFormat="1" ht="12.75" customHeight="1" x14ac:dyDescent="0.2">
      <c r="A548" s="83" t="s">
        <v>1101</v>
      </c>
      <c r="B548" s="84" t="s">
        <v>1102</v>
      </c>
      <c r="C548" s="85" t="s">
        <v>1101</v>
      </c>
      <c r="D548" s="107">
        <v>0</v>
      </c>
      <c r="E548" s="107">
        <v>0</v>
      </c>
      <c r="F548" s="86" t="str">
        <f t="shared" ref="F548:F611" si="11">IF(D548&lt;&gt;0,IF(E548/D548&gt;=100,"&gt;&gt;100",E548/D548*100),"-")</f>
        <v>-</v>
      </c>
    </row>
    <row r="549" spans="1:6" s="1" customFormat="1" ht="12.75" customHeight="1" x14ac:dyDescent="0.2">
      <c r="A549" s="83" t="s">
        <v>1103</v>
      </c>
      <c r="B549" s="84" t="s">
        <v>1104</v>
      </c>
      <c r="C549" s="85" t="s">
        <v>1103</v>
      </c>
      <c r="D549" s="107">
        <v>0</v>
      </c>
      <c r="E549" s="107">
        <v>0</v>
      </c>
      <c r="F549" s="86" t="str">
        <f t="shared" si="11"/>
        <v>-</v>
      </c>
    </row>
    <row r="550" spans="1:6" s="1" customFormat="1" ht="24" customHeight="1" x14ac:dyDescent="0.2">
      <c r="A550" s="83" t="s">
        <v>1105</v>
      </c>
      <c r="B550" s="108"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107">
        <v>0</v>
      </c>
      <c r="E551" s="107">
        <v>0</v>
      </c>
      <c r="F551" s="86" t="str">
        <f t="shared" si="11"/>
        <v>-</v>
      </c>
    </row>
    <row r="552" spans="1:6" s="1" customFormat="1" ht="12.75" customHeight="1" x14ac:dyDescent="0.2">
      <c r="A552" s="83" t="s">
        <v>1109</v>
      </c>
      <c r="B552" s="84" t="s">
        <v>1110</v>
      </c>
      <c r="C552" s="85" t="s">
        <v>1109</v>
      </c>
      <c r="D552" s="107">
        <v>0</v>
      </c>
      <c r="E552" s="107">
        <v>0</v>
      </c>
      <c r="F552" s="86" t="str">
        <f t="shared" si="11"/>
        <v>-</v>
      </c>
    </row>
    <row r="553" spans="1:6" s="1" customFormat="1" ht="12.75" customHeight="1" x14ac:dyDescent="0.2">
      <c r="A553" s="83" t="s">
        <v>1111</v>
      </c>
      <c r="B553" s="84" t="s">
        <v>1112</v>
      </c>
      <c r="C553" s="85" t="s">
        <v>1111</v>
      </c>
      <c r="D553" s="107">
        <v>0</v>
      </c>
      <c r="E553" s="107">
        <v>0</v>
      </c>
      <c r="F553" s="86" t="str">
        <f t="shared" si="11"/>
        <v>-</v>
      </c>
    </row>
    <row r="554" spans="1:6" s="1" customFormat="1" ht="12.75" customHeight="1" x14ac:dyDescent="0.2">
      <c r="A554" s="83" t="s">
        <v>1113</v>
      </c>
      <c r="B554" s="84" t="s">
        <v>1114</v>
      </c>
      <c r="C554" s="85" t="s">
        <v>1113</v>
      </c>
      <c r="D554" s="107">
        <v>0</v>
      </c>
      <c r="E554" s="107">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107">
        <v>0</v>
      </c>
      <c r="E556" s="107">
        <v>0</v>
      </c>
      <c r="F556" s="86" t="str">
        <f t="shared" si="11"/>
        <v>-</v>
      </c>
    </row>
    <row r="557" spans="1:6" s="1" customFormat="1" ht="12.75" customHeight="1" x14ac:dyDescent="0.2">
      <c r="A557" s="83" t="s">
        <v>1119</v>
      </c>
      <c r="B557" s="84" t="s">
        <v>1120</v>
      </c>
      <c r="C557" s="85" t="s">
        <v>1119</v>
      </c>
      <c r="D557" s="107">
        <v>0</v>
      </c>
      <c r="E557" s="107">
        <v>0</v>
      </c>
      <c r="F557" s="86" t="str">
        <f t="shared" si="11"/>
        <v>-</v>
      </c>
    </row>
    <row r="558" spans="1:6" s="1" customFormat="1" ht="12.75" customHeight="1" x14ac:dyDescent="0.2">
      <c r="A558" s="83" t="s">
        <v>1121</v>
      </c>
      <c r="B558" s="84" t="s">
        <v>1122</v>
      </c>
      <c r="C558" s="85" t="s">
        <v>1121</v>
      </c>
      <c r="D558" s="107">
        <v>0</v>
      </c>
      <c r="E558" s="107">
        <v>0</v>
      </c>
      <c r="F558" s="86" t="str">
        <f t="shared" si="11"/>
        <v>-</v>
      </c>
    </row>
    <row r="559" spans="1:6" s="1" customFormat="1" ht="12.75" customHeight="1" x14ac:dyDescent="0.2">
      <c r="A559" s="83" t="s">
        <v>1123</v>
      </c>
      <c r="B559" s="84" t="s">
        <v>1124</v>
      </c>
      <c r="C559" s="85" t="s">
        <v>1123</v>
      </c>
      <c r="D559" s="107">
        <v>0</v>
      </c>
      <c r="E559" s="107">
        <v>0</v>
      </c>
      <c r="F559" s="86" t="str">
        <f t="shared" si="11"/>
        <v>-</v>
      </c>
    </row>
    <row r="560" spans="1:6" s="1" customFormat="1" ht="12.75" customHeight="1" x14ac:dyDescent="0.2">
      <c r="A560" s="83" t="s">
        <v>1125</v>
      </c>
      <c r="B560" s="84" t="s">
        <v>1126</v>
      </c>
      <c r="C560" s="85" t="s">
        <v>1125</v>
      </c>
      <c r="D560" s="107">
        <v>0</v>
      </c>
      <c r="E560" s="107">
        <v>0</v>
      </c>
      <c r="F560" s="86" t="str">
        <f t="shared" si="11"/>
        <v>-</v>
      </c>
    </row>
    <row r="561" spans="1:6" s="1" customFormat="1" ht="12.75" customHeight="1" x14ac:dyDescent="0.2">
      <c r="A561" s="83" t="s">
        <v>1127</v>
      </c>
      <c r="B561" s="84" t="s">
        <v>1128</v>
      </c>
      <c r="C561" s="85" t="s">
        <v>1127</v>
      </c>
      <c r="D561" s="107">
        <v>0</v>
      </c>
      <c r="E561" s="107">
        <v>0</v>
      </c>
      <c r="F561" s="86" t="str">
        <f t="shared" si="11"/>
        <v>-</v>
      </c>
    </row>
    <row r="562" spans="1:6" s="1" customFormat="1" ht="24" customHeight="1" x14ac:dyDescent="0.2">
      <c r="A562" s="83" t="s">
        <v>1129</v>
      </c>
      <c r="B562" s="108" t="s">
        <v>1130</v>
      </c>
      <c r="C562" s="85" t="s">
        <v>1129</v>
      </c>
      <c r="D562" s="107">
        <v>0</v>
      </c>
      <c r="E562" s="107">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107">
        <v>0</v>
      </c>
      <c r="E564" s="107">
        <v>0</v>
      </c>
      <c r="F564" s="86" t="str">
        <f t="shared" si="11"/>
        <v>-</v>
      </c>
    </row>
    <row r="565" spans="1:6" s="1" customFormat="1" ht="12.75" customHeight="1" x14ac:dyDescent="0.2">
      <c r="A565" s="83" t="s">
        <v>1135</v>
      </c>
      <c r="B565" s="84" t="s">
        <v>1136</v>
      </c>
      <c r="C565" s="85" t="s">
        <v>1135</v>
      </c>
      <c r="D565" s="107">
        <v>0</v>
      </c>
      <c r="E565" s="107">
        <v>0</v>
      </c>
      <c r="F565" s="86" t="str">
        <f t="shared" si="11"/>
        <v>-</v>
      </c>
    </row>
    <row r="566" spans="1:6" s="1" customFormat="1" ht="12.75" customHeight="1" x14ac:dyDescent="0.2">
      <c r="A566" s="83" t="s">
        <v>1137</v>
      </c>
      <c r="B566" s="84" t="s">
        <v>1138</v>
      </c>
      <c r="C566" s="85" t="s">
        <v>1137</v>
      </c>
      <c r="D566" s="107">
        <v>0</v>
      </c>
      <c r="E566" s="107">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107">
        <v>0</v>
      </c>
      <c r="E569" s="107">
        <v>0</v>
      </c>
      <c r="F569" s="86" t="str">
        <f t="shared" si="11"/>
        <v>-</v>
      </c>
    </row>
    <row r="570" spans="1:6" s="1" customFormat="1" ht="12.75" customHeight="1" x14ac:dyDescent="0.2">
      <c r="A570" s="83" t="s">
        <v>1145</v>
      </c>
      <c r="B570" s="84" t="s">
        <v>1146</v>
      </c>
      <c r="C570" s="85" t="s">
        <v>1145</v>
      </c>
      <c r="D570" s="107">
        <v>0</v>
      </c>
      <c r="E570" s="107">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107">
        <v>0</v>
      </c>
      <c r="E572" s="107">
        <v>0</v>
      </c>
      <c r="F572" s="86" t="str">
        <f t="shared" si="11"/>
        <v>-</v>
      </c>
    </row>
    <row r="573" spans="1:6" s="1" customFormat="1" ht="12.75" customHeight="1" x14ac:dyDescent="0.2">
      <c r="A573" s="83" t="s">
        <v>1150</v>
      </c>
      <c r="B573" s="84" t="s">
        <v>936</v>
      </c>
      <c r="C573" s="85" t="s">
        <v>1150</v>
      </c>
      <c r="D573" s="107">
        <v>0</v>
      </c>
      <c r="E573" s="107">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107">
        <v>0</v>
      </c>
      <c r="E575" s="107">
        <v>0</v>
      </c>
      <c r="F575" s="86" t="str">
        <f t="shared" si="11"/>
        <v>-</v>
      </c>
    </row>
    <row r="576" spans="1:6" s="1" customFormat="1" ht="12.75" customHeight="1" x14ac:dyDescent="0.2">
      <c r="A576" s="83" t="s">
        <v>1154</v>
      </c>
      <c r="B576" s="84" t="s">
        <v>942</v>
      </c>
      <c r="C576" s="85" t="s">
        <v>1154</v>
      </c>
      <c r="D576" s="107">
        <v>0</v>
      </c>
      <c r="E576" s="107">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7" t="s">
        <v>1157</v>
      </c>
      <c r="B578" s="84" t="s">
        <v>1158</v>
      </c>
      <c r="C578" s="118" t="s">
        <v>1157</v>
      </c>
      <c r="D578" s="107">
        <v>0</v>
      </c>
      <c r="E578" s="107">
        <v>0</v>
      </c>
      <c r="F578" s="86" t="str">
        <f t="shared" si="11"/>
        <v>-</v>
      </c>
    </row>
    <row r="579" spans="1:6" s="1" customFormat="1" ht="12.75" customHeight="1" x14ac:dyDescent="0.2">
      <c r="A579" s="117" t="s">
        <v>1159</v>
      </c>
      <c r="B579" s="84" t="s">
        <v>1060</v>
      </c>
      <c r="C579" s="118" t="s">
        <v>1159</v>
      </c>
      <c r="D579" s="107">
        <v>0</v>
      </c>
      <c r="E579" s="107">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8"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107">
        <v>0</v>
      </c>
      <c r="E582" s="107">
        <v>0</v>
      </c>
      <c r="F582" s="86" t="str">
        <f t="shared" si="11"/>
        <v>-</v>
      </c>
    </row>
    <row r="583" spans="1:6" s="1" customFormat="1" ht="12.75" customHeight="1" x14ac:dyDescent="0.2">
      <c r="A583" s="83" t="s">
        <v>1165</v>
      </c>
      <c r="B583" s="84" t="s">
        <v>956</v>
      </c>
      <c r="C583" s="85" t="s">
        <v>1165</v>
      </c>
      <c r="D583" s="107">
        <v>0</v>
      </c>
      <c r="E583" s="107">
        <v>0</v>
      </c>
      <c r="F583" s="86" t="str">
        <f t="shared" si="11"/>
        <v>-</v>
      </c>
    </row>
    <row r="584" spans="1:6" s="1" customFormat="1" ht="12.75" customHeight="1" x14ac:dyDescent="0.2">
      <c r="A584" s="83" t="s">
        <v>1166</v>
      </c>
      <c r="B584" s="84" t="s">
        <v>958</v>
      </c>
      <c r="C584" s="85" t="s">
        <v>1166</v>
      </c>
      <c r="D584" s="107">
        <v>0</v>
      </c>
      <c r="E584" s="107">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107">
        <v>0</v>
      </c>
      <c r="E586" s="107">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8" t="s">
        <v>1174</v>
      </c>
      <c r="C588" s="85" t="s">
        <v>1173</v>
      </c>
      <c r="D588" s="107">
        <v>0</v>
      </c>
      <c r="E588" s="107">
        <v>0</v>
      </c>
      <c r="F588" s="86" t="str">
        <f t="shared" si="11"/>
        <v>-</v>
      </c>
    </row>
    <row r="589" spans="1:6" s="1" customFormat="1" ht="12.75" customHeight="1" x14ac:dyDescent="0.2">
      <c r="A589" s="83" t="s">
        <v>1175</v>
      </c>
      <c r="B589" s="84" t="s">
        <v>1176</v>
      </c>
      <c r="C589" s="85" t="s">
        <v>1175</v>
      </c>
      <c r="D589" s="107">
        <v>0</v>
      </c>
      <c r="E589" s="107">
        <v>0</v>
      </c>
      <c r="F589" s="86" t="str">
        <f t="shared" si="11"/>
        <v>-</v>
      </c>
    </row>
    <row r="590" spans="1:6" s="1" customFormat="1" ht="24" customHeight="1" x14ac:dyDescent="0.2">
      <c r="A590" s="117" t="s">
        <v>1177</v>
      </c>
      <c r="B590" s="84" t="s">
        <v>1178</v>
      </c>
      <c r="C590" s="118" t="s">
        <v>1177</v>
      </c>
      <c r="D590" s="106">
        <f>SUM(D591:D592)</f>
        <v>0</v>
      </c>
      <c r="E590" s="106">
        <f>SUM(E591:E592)</f>
        <v>0</v>
      </c>
      <c r="F590" s="86" t="str">
        <f t="shared" si="11"/>
        <v>-</v>
      </c>
    </row>
    <row r="591" spans="1:6" s="1" customFormat="1" ht="12.75" customHeight="1" x14ac:dyDescent="0.2">
      <c r="A591" s="83" t="s">
        <v>1179</v>
      </c>
      <c r="B591" s="84" t="s">
        <v>1180</v>
      </c>
      <c r="C591" s="85" t="s">
        <v>1179</v>
      </c>
      <c r="D591" s="107">
        <v>0</v>
      </c>
      <c r="E591" s="107">
        <v>0</v>
      </c>
      <c r="F591" s="86" t="str">
        <f t="shared" si="11"/>
        <v>-</v>
      </c>
    </row>
    <row r="592" spans="1:6" s="1" customFormat="1" ht="12.75" customHeight="1" x14ac:dyDescent="0.2">
      <c r="A592" s="83" t="s">
        <v>1181</v>
      </c>
      <c r="B592" s="84" t="s">
        <v>972</v>
      </c>
      <c r="C592" s="85" t="s">
        <v>1181</v>
      </c>
      <c r="D592" s="107">
        <v>0</v>
      </c>
      <c r="E592" s="107">
        <v>0</v>
      </c>
      <c r="F592" s="86" t="str">
        <f t="shared" si="11"/>
        <v>-</v>
      </c>
    </row>
    <row r="593" spans="1:6" s="1" customFormat="1" ht="24" customHeight="1" x14ac:dyDescent="0.2">
      <c r="A593" s="83" t="s">
        <v>1182</v>
      </c>
      <c r="B593" s="108"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107">
        <v>0</v>
      </c>
      <c r="E595" s="107">
        <v>0</v>
      </c>
      <c r="F595" s="86" t="str">
        <f t="shared" si="11"/>
        <v>-</v>
      </c>
    </row>
    <row r="596" spans="1:6" s="1" customFormat="1" ht="12.75" customHeight="1" x14ac:dyDescent="0.2">
      <c r="A596" s="83" t="s">
        <v>1188</v>
      </c>
      <c r="B596" s="84" t="s">
        <v>1189</v>
      </c>
      <c r="C596" s="85" t="s">
        <v>1188</v>
      </c>
      <c r="D596" s="107">
        <v>0</v>
      </c>
      <c r="E596" s="107">
        <v>0</v>
      </c>
      <c r="F596" s="86" t="str">
        <f t="shared" si="11"/>
        <v>-</v>
      </c>
    </row>
    <row r="597" spans="1:6" s="1" customFormat="1" ht="12.75" customHeight="1" x14ac:dyDescent="0.2">
      <c r="A597" s="83" t="s">
        <v>1190</v>
      </c>
      <c r="B597" s="84" t="s">
        <v>1191</v>
      </c>
      <c r="C597" s="85" t="s">
        <v>1190</v>
      </c>
      <c r="D597" s="107">
        <v>0</v>
      </c>
      <c r="E597" s="107">
        <v>0</v>
      </c>
      <c r="F597" s="86" t="str">
        <f t="shared" si="11"/>
        <v>-</v>
      </c>
    </row>
    <row r="598" spans="1:6" s="1" customFormat="1" ht="12.75" customHeight="1" x14ac:dyDescent="0.2">
      <c r="A598" s="83" t="s">
        <v>1192</v>
      </c>
      <c r="B598" s="84" t="s">
        <v>1193</v>
      </c>
      <c r="C598" s="85" t="s">
        <v>1192</v>
      </c>
      <c r="D598" s="107">
        <v>0</v>
      </c>
      <c r="E598" s="107">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107">
        <v>0</v>
      </c>
      <c r="E600" s="107">
        <v>0</v>
      </c>
      <c r="F600" s="86" t="str">
        <f t="shared" si="11"/>
        <v>-</v>
      </c>
    </row>
    <row r="601" spans="1:6" s="1" customFormat="1" ht="24" customHeight="1" x14ac:dyDescent="0.2">
      <c r="A601" s="83" t="s">
        <v>1198</v>
      </c>
      <c r="B601" s="84" t="s">
        <v>1199</v>
      </c>
      <c r="C601" s="85" t="s">
        <v>1198</v>
      </c>
      <c r="D601" s="107">
        <v>0</v>
      </c>
      <c r="E601" s="107">
        <v>0</v>
      </c>
      <c r="F601" s="86" t="str">
        <f t="shared" si="11"/>
        <v>-</v>
      </c>
    </row>
    <row r="602" spans="1:6" s="1" customFormat="1" ht="24" customHeight="1" x14ac:dyDescent="0.2">
      <c r="A602" s="83" t="s">
        <v>1200</v>
      </c>
      <c r="B602" s="84" t="s">
        <v>1201</v>
      </c>
      <c r="C602" s="85" t="s">
        <v>1200</v>
      </c>
      <c r="D602" s="107">
        <v>0</v>
      </c>
      <c r="E602" s="107">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107">
        <v>0</v>
      </c>
      <c r="E604" s="107">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107">
        <v>0</v>
      </c>
      <c r="E606" s="107">
        <v>0</v>
      </c>
      <c r="F606" s="86" t="str">
        <f t="shared" si="11"/>
        <v>-</v>
      </c>
    </row>
    <row r="607" spans="1:6" s="1" customFormat="1" ht="24" customHeight="1" x14ac:dyDescent="0.2">
      <c r="A607" s="83" t="s">
        <v>1210</v>
      </c>
      <c r="B607" s="108" t="s">
        <v>1211</v>
      </c>
      <c r="C607" s="85" t="s">
        <v>1210</v>
      </c>
      <c r="D607" s="107">
        <v>0</v>
      </c>
      <c r="E607" s="107">
        <v>0</v>
      </c>
      <c r="F607" s="86" t="str">
        <f t="shared" si="11"/>
        <v>-</v>
      </c>
    </row>
    <row r="608" spans="1:6" s="1" customFormat="1" ht="24" customHeight="1" x14ac:dyDescent="0.2">
      <c r="A608" s="117" t="s">
        <v>1212</v>
      </c>
      <c r="B608" s="84" t="s">
        <v>1213</v>
      </c>
      <c r="C608" s="118" t="s">
        <v>1212</v>
      </c>
      <c r="D608" s="107">
        <v>0</v>
      </c>
      <c r="E608" s="107">
        <v>0</v>
      </c>
      <c r="F608" s="86" t="str">
        <f t="shared" si="11"/>
        <v>-</v>
      </c>
    </row>
    <row r="609" spans="1:6" s="1" customFormat="1" ht="12.75" customHeight="1" x14ac:dyDescent="0.2">
      <c r="A609" s="83" t="s">
        <v>1214</v>
      </c>
      <c r="B609" s="84" t="s">
        <v>1215</v>
      </c>
      <c r="C609" s="85" t="s">
        <v>1214</v>
      </c>
      <c r="D609" s="107">
        <v>0</v>
      </c>
      <c r="E609" s="107">
        <v>0</v>
      </c>
      <c r="F609" s="86" t="str">
        <f t="shared" si="11"/>
        <v>-</v>
      </c>
    </row>
    <row r="610" spans="1:6" s="1" customFormat="1" ht="12.75" customHeight="1" x14ac:dyDescent="0.2">
      <c r="A610" s="83" t="s">
        <v>1216</v>
      </c>
      <c r="B610" s="84" t="s">
        <v>1217</v>
      </c>
      <c r="C610" s="85" t="s">
        <v>1216</v>
      </c>
      <c r="D610" s="107">
        <v>0</v>
      </c>
      <c r="E610" s="107">
        <v>0</v>
      </c>
      <c r="F610" s="86" t="str">
        <f t="shared" si="11"/>
        <v>-</v>
      </c>
    </row>
    <row r="611" spans="1:6" s="1" customFormat="1" ht="24" customHeight="1" x14ac:dyDescent="0.2">
      <c r="A611" s="83" t="s">
        <v>1218</v>
      </c>
      <c r="B611" s="84" t="s">
        <v>1219</v>
      </c>
      <c r="C611" s="85" t="s">
        <v>1218</v>
      </c>
      <c r="D611" s="107">
        <v>0</v>
      </c>
      <c r="E611" s="107">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8" t="s">
        <v>1223</v>
      </c>
      <c r="C613" s="85" t="s">
        <v>1222</v>
      </c>
      <c r="D613" s="107">
        <v>0</v>
      </c>
      <c r="E613" s="107">
        <v>0</v>
      </c>
      <c r="F613" s="86" t="str">
        <f t="shared" si="12"/>
        <v>-</v>
      </c>
    </row>
    <row r="614" spans="1:6" s="1" customFormat="1" ht="12.75" customHeight="1" x14ac:dyDescent="0.2">
      <c r="A614" s="83" t="s">
        <v>1224</v>
      </c>
      <c r="B614" s="84" t="s">
        <v>1225</v>
      </c>
      <c r="C614" s="85" t="s">
        <v>1224</v>
      </c>
      <c r="D614" s="107">
        <v>0</v>
      </c>
      <c r="E614" s="107">
        <v>0</v>
      </c>
      <c r="F614" s="86" t="str">
        <f t="shared" si="12"/>
        <v>-</v>
      </c>
    </row>
    <row r="615" spans="1:6" s="1" customFormat="1" ht="12.75" customHeight="1" x14ac:dyDescent="0.2">
      <c r="A615" s="83" t="s">
        <v>1226</v>
      </c>
      <c r="B615" s="84" t="s">
        <v>1227</v>
      </c>
      <c r="C615" s="85" t="s">
        <v>1226</v>
      </c>
      <c r="D615" s="107">
        <v>0</v>
      </c>
      <c r="E615" s="107">
        <v>0</v>
      </c>
      <c r="F615" s="86" t="str">
        <f t="shared" si="12"/>
        <v>-</v>
      </c>
    </row>
    <row r="616" spans="1:6" s="1" customFormat="1" ht="12.75" customHeight="1" x14ac:dyDescent="0.2">
      <c r="A616" s="83" t="s">
        <v>1228</v>
      </c>
      <c r="B616" s="84" t="s">
        <v>1229</v>
      </c>
      <c r="C616" s="85" t="s">
        <v>1228</v>
      </c>
      <c r="D616" s="107">
        <v>0</v>
      </c>
      <c r="E616" s="107">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107">
        <v>0</v>
      </c>
      <c r="E618" s="107">
        <v>0</v>
      </c>
      <c r="F618" s="86" t="str">
        <f t="shared" si="12"/>
        <v>-</v>
      </c>
    </row>
    <row r="619" spans="1:6" s="1" customFormat="1" ht="12.75" customHeight="1" x14ac:dyDescent="0.2">
      <c r="A619" s="83" t="s">
        <v>1234</v>
      </c>
      <c r="B619" s="84" t="s">
        <v>1235</v>
      </c>
      <c r="C619" s="85" t="s">
        <v>1234</v>
      </c>
      <c r="D619" s="107">
        <v>0</v>
      </c>
      <c r="E619" s="107">
        <v>0</v>
      </c>
      <c r="F619" s="86" t="str">
        <f t="shared" si="12"/>
        <v>-</v>
      </c>
    </row>
    <row r="620" spans="1:6" s="1" customFormat="1" ht="12.75" customHeight="1" x14ac:dyDescent="0.2">
      <c r="A620" s="83" t="s">
        <v>1236</v>
      </c>
      <c r="B620" s="84" t="s">
        <v>1237</v>
      </c>
      <c r="C620" s="85" t="s">
        <v>1236</v>
      </c>
      <c r="D620" s="107">
        <v>0</v>
      </c>
      <c r="E620" s="107">
        <v>0</v>
      </c>
      <c r="F620" s="86" t="str">
        <f t="shared" si="12"/>
        <v>-</v>
      </c>
    </row>
    <row r="621" spans="1:6" s="1" customFormat="1" ht="12.75" customHeight="1" x14ac:dyDescent="0.2">
      <c r="A621" s="83" t="s">
        <v>1238</v>
      </c>
      <c r="B621" s="84" t="s">
        <v>1239</v>
      </c>
      <c r="C621" s="85" t="s">
        <v>1238</v>
      </c>
      <c r="D621" s="107">
        <v>0</v>
      </c>
      <c r="E621" s="107">
        <v>0</v>
      </c>
      <c r="F621" s="86" t="str">
        <f t="shared" si="12"/>
        <v>-</v>
      </c>
    </row>
    <row r="622" spans="1:6" s="1" customFormat="1" ht="12.75" customHeight="1" x14ac:dyDescent="0.2">
      <c r="A622" s="83" t="s">
        <v>1240</v>
      </c>
      <c r="B622" s="84" t="s">
        <v>1241</v>
      </c>
      <c r="C622" s="85" t="s">
        <v>1240</v>
      </c>
      <c r="D622" s="107">
        <v>0</v>
      </c>
      <c r="E622" s="107">
        <v>0</v>
      </c>
      <c r="F622" s="86" t="str">
        <f t="shared" si="12"/>
        <v>-</v>
      </c>
    </row>
    <row r="623" spans="1:6" s="1" customFormat="1" ht="24" customHeight="1" x14ac:dyDescent="0.2">
      <c r="A623" s="83" t="s">
        <v>1242</v>
      </c>
      <c r="B623" s="84" t="s">
        <v>1243</v>
      </c>
      <c r="C623" s="85" t="s">
        <v>1242</v>
      </c>
      <c r="D623" s="107">
        <v>0</v>
      </c>
      <c r="E623" s="107">
        <v>0</v>
      </c>
      <c r="F623" s="86" t="str">
        <f t="shared" si="12"/>
        <v>-</v>
      </c>
    </row>
    <row r="624" spans="1:6" s="1" customFormat="1" ht="24" customHeight="1" x14ac:dyDescent="0.2">
      <c r="A624" s="83" t="s">
        <v>1244</v>
      </c>
      <c r="B624" s="84" t="s">
        <v>1245</v>
      </c>
      <c r="C624" s="85" t="s">
        <v>1244</v>
      </c>
      <c r="D624" s="107">
        <v>0</v>
      </c>
      <c r="E624" s="107">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107">
        <v>0</v>
      </c>
      <c r="E627" s="107">
        <v>0</v>
      </c>
      <c r="F627" s="86" t="str">
        <f t="shared" si="12"/>
        <v>-</v>
      </c>
    </row>
    <row r="628" spans="1:6" s="1" customFormat="1" ht="12.75" customHeight="1" x14ac:dyDescent="0.2">
      <c r="A628" s="83" t="s">
        <v>1252</v>
      </c>
      <c r="B628" s="84" t="s">
        <v>1253</v>
      </c>
      <c r="C628" s="85" t="s">
        <v>1252</v>
      </c>
      <c r="D628" s="107">
        <v>0</v>
      </c>
      <c r="E628" s="107">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107">
        <v>0</v>
      </c>
      <c r="E630" s="107">
        <v>0</v>
      </c>
      <c r="F630" s="86" t="str">
        <f t="shared" si="12"/>
        <v>-</v>
      </c>
    </row>
    <row r="631" spans="1:6" s="1" customFormat="1" ht="12.75" customHeight="1" x14ac:dyDescent="0.2">
      <c r="A631" s="83" t="s">
        <v>1258</v>
      </c>
      <c r="B631" s="84" t="s">
        <v>1259</v>
      </c>
      <c r="C631" s="85" t="s">
        <v>1258</v>
      </c>
      <c r="D631" s="107">
        <v>0</v>
      </c>
      <c r="E631" s="107">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8" t="s">
        <v>1263</v>
      </c>
      <c r="C633" s="85" t="s">
        <v>1262</v>
      </c>
      <c r="D633" s="107">
        <v>0</v>
      </c>
      <c r="E633" s="107">
        <v>0</v>
      </c>
      <c r="F633" s="86" t="str">
        <f t="shared" si="12"/>
        <v>-</v>
      </c>
    </row>
    <row r="634" spans="1:6" s="1" customFormat="1" ht="12.75" customHeight="1" x14ac:dyDescent="0.2">
      <c r="A634" s="83" t="s">
        <v>1264</v>
      </c>
      <c r="B634" s="84" t="s">
        <v>1265</v>
      </c>
      <c r="C634" s="85" t="s">
        <v>1264</v>
      </c>
      <c r="D634" s="107">
        <v>0</v>
      </c>
      <c r="E634" s="107">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107">
        <v>0</v>
      </c>
      <c r="E637" s="107">
        <v>0</v>
      </c>
      <c r="F637" s="86" t="str">
        <f t="shared" si="12"/>
        <v>-</v>
      </c>
    </row>
    <row r="638" spans="1:6" s="1" customFormat="1" ht="12.75" customHeight="1" x14ac:dyDescent="0.2">
      <c r="A638" s="83" t="s">
        <v>1272</v>
      </c>
      <c r="B638" s="84" t="s">
        <v>1273</v>
      </c>
      <c r="C638" s="85" t="s">
        <v>1272</v>
      </c>
      <c r="D638" s="107">
        <v>0</v>
      </c>
      <c r="E638" s="107">
        <v>0</v>
      </c>
      <c r="F638" s="86" t="str">
        <f t="shared" si="12"/>
        <v>-</v>
      </c>
    </row>
    <row r="639" spans="1:6" s="1" customFormat="1" ht="12.75" customHeight="1" x14ac:dyDescent="0.2">
      <c r="A639" s="83"/>
      <c r="B639" s="84" t="s">
        <v>1274</v>
      </c>
      <c r="C639" s="85" t="s">
        <v>1275</v>
      </c>
      <c r="D639" s="106">
        <f>D412+D420</f>
        <v>1696008.4800000002</v>
      </c>
      <c r="E639" s="106">
        <f>E412+E420</f>
        <v>2007833.9300000004</v>
      </c>
      <c r="F639" s="86">
        <f t="shared" si="12"/>
        <v>118.38584262267369</v>
      </c>
    </row>
    <row r="640" spans="1:6" s="1" customFormat="1" ht="12.75" customHeight="1" x14ac:dyDescent="0.2">
      <c r="A640" s="83"/>
      <c r="B640" s="84" t="s">
        <v>1276</v>
      </c>
      <c r="C640" s="85" t="s">
        <v>1277</v>
      </c>
      <c r="D640" s="106">
        <f>D413+D528</f>
        <v>1728417.6300000004</v>
      </c>
      <c r="E640" s="106">
        <f>E413+E528</f>
        <v>2006460.5999999999</v>
      </c>
      <c r="F640" s="86">
        <f t="shared" si="12"/>
        <v>116.0865617877318</v>
      </c>
    </row>
    <row r="641" spans="1:6" s="1" customFormat="1" ht="12.75" customHeight="1" x14ac:dyDescent="0.2">
      <c r="A641" s="83"/>
      <c r="B641" s="84" t="s">
        <v>1278</v>
      </c>
      <c r="C641" s="85" t="s">
        <v>1279</v>
      </c>
      <c r="D641" s="106">
        <f>IF(D639&gt;=D640,D639-D640,0)</f>
        <v>0</v>
      </c>
      <c r="E641" s="106">
        <f>IF(E639&gt;=E640,E639-E640,0)</f>
        <v>1373.3300000005402</v>
      </c>
      <c r="F641" s="86" t="str">
        <f t="shared" si="12"/>
        <v>-</v>
      </c>
    </row>
    <row r="642" spans="1:6" s="1" customFormat="1" ht="12.75" customHeight="1" x14ac:dyDescent="0.2">
      <c r="A642" s="83"/>
      <c r="B642" s="84" t="s">
        <v>1280</v>
      </c>
      <c r="C642" s="85" t="s">
        <v>1281</v>
      </c>
      <c r="D642" s="106">
        <f>IF(D640&gt;=D639,D640-D639,0)</f>
        <v>32409.15000000014</v>
      </c>
      <c r="E642" s="106">
        <f>IF(E640&gt;=E639,E640-E639,0)</f>
        <v>0</v>
      </c>
      <c r="F642" s="86">
        <f t="shared" si="12"/>
        <v>0</v>
      </c>
    </row>
    <row r="643" spans="1:6" s="1" customFormat="1" ht="24" customHeight="1" x14ac:dyDescent="0.2">
      <c r="A643" s="117" t="s">
        <v>1282</v>
      </c>
      <c r="B643" s="84" t="s">
        <v>1283</v>
      </c>
      <c r="C643" s="118" t="s">
        <v>1282</v>
      </c>
      <c r="D643" s="106">
        <f>IF(D416-D417+D637-D638&gt;=0,D416-D417+D637-D638,0)</f>
        <v>0</v>
      </c>
      <c r="E643" s="106">
        <f>IF(E416-E417+E637-E638&gt;=0,E416-E417+E637-E638,0)</f>
        <v>0</v>
      </c>
      <c r="F643" s="86" t="str">
        <f t="shared" si="12"/>
        <v>-</v>
      </c>
    </row>
    <row r="644" spans="1:6" s="1" customFormat="1" ht="24" customHeight="1" x14ac:dyDescent="0.2">
      <c r="A644" s="117" t="s">
        <v>1284</v>
      </c>
      <c r="B644" s="84" t="s">
        <v>1285</v>
      </c>
      <c r="C644" s="118" t="s">
        <v>1284</v>
      </c>
      <c r="D644" s="106">
        <v>10825.94</v>
      </c>
      <c r="E644" s="106">
        <f>IF(E417-E416+E638-E637&gt;=0,E417-E416+E638-E637,0)</f>
        <v>43235.090000000026</v>
      </c>
      <c r="F644" s="86">
        <f t="shared" si="12"/>
        <v>399.36569018487103</v>
      </c>
    </row>
    <row r="645" spans="1:6" s="1" customFormat="1" ht="24" customHeight="1" x14ac:dyDescent="0.2">
      <c r="A645" s="83"/>
      <c r="B645" s="84" t="s">
        <v>1286</v>
      </c>
      <c r="C645" s="85" t="s">
        <v>1287</v>
      </c>
      <c r="D645" s="106">
        <f>IF(D641+D643-D642-D644&gt;=0,D641+D643-D642-D644,0)</f>
        <v>0</v>
      </c>
      <c r="E645" s="106">
        <f>IF(E641+E643-E642-E644&gt;=0,E641+E643-E642-E644,0)</f>
        <v>0</v>
      </c>
      <c r="F645" s="86" t="str">
        <f t="shared" si="12"/>
        <v>-</v>
      </c>
    </row>
    <row r="646" spans="1:6" s="1" customFormat="1" ht="24" customHeight="1" x14ac:dyDescent="0.2">
      <c r="A646" s="83"/>
      <c r="B646" s="84" t="s">
        <v>1288</v>
      </c>
      <c r="C646" s="85" t="s">
        <v>1289</v>
      </c>
      <c r="D646" s="106">
        <v>43235.09</v>
      </c>
      <c r="E646" s="106">
        <f>IF(E642+E644-E641-E643&gt;=0,E642+E644-E641-E643,0)</f>
        <v>41861.759999999485</v>
      </c>
      <c r="F646" s="86">
        <f t="shared" si="12"/>
        <v>96.82357548000823</v>
      </c>
    </row>
    <row r="647" spans="1:6" s="1" customFormat="1" ht="24" customHeight="1" x14ac:dyDescent="0.2">
      <c r="A647" s="111" t="s">
        <v>1290</v>
      </c>
      <c r="B647" s="112" t="s">
        <v>1291</v>
      </c>
      <c r="C647" s="113" t="s">
        <v>1290</v>
      </c>
      <c r="D647" s="114">
        <v>0</v>
      </c>
      <c r="E647" s="114">
        <v>0</v>
      </c>
      <c r="F647" s="115" t="str">
        <f t="shared" si="12"/>
        <v>-</v>
      </c>
    </row>
    <row r="648" spans="1:6" s="142" customFormat="1" ht="20.100000000000001" customHeight="1" x14ac:dyDescent="0.2">
      <c r="A648" s="327" t="s">
        <v>1292</v>
      </c>
      <c r="B648" s="328"/>
      <c r="C648" s="102"/>
      <c r="D648" s="116"/>
      <c r="E648" s="116"/>
      <c r="F648" s="105"/>
    </row>
    <row r="649" spans="1:6" s="1" customFormat="1" ht="12.75" customHeight="1" x14ac:dyDescent="0.2">
      <c r="A649" s="83" t="s">
        <v>1293</v>
      </c>
      <c r="B649" s="84" t="s">
        <v>1294</v>
      </c>
      <c r="C649" s="85" t="s">
        <v>1295</v>
      </c>
      <c r="D649" s="107">
        <v>0</v>
      </c>
      <c r="E649" s="107">
        <v>0</v>
      </c>
      <c r="F649" s="86" t="str">
        <f t="shared" ref="F649:F712" si="13">IF(D649&lt;&gt;0,IF(E649/D649&gt;=100,"&gt;&gt;100",E649/D649*100),"-")</f>
        <v>-</v>
      </c>
    </row>
    <row r="650" spans="1:6" s="1" customFormat="1" ht="12.75" customHeight="1" x14ac:dyDescent="0.2">
      <c r="A650" s="83" t="s">
        <v>1296</v>
      </c>
      <c r="B650" s="84" t="s">
        <v>1297</v>
      </c>
      <c r="C650" s="85" t="s">
        <v>1296</v>
      </c>
      <c r="D650" s="107">
        <v>5186.5600000000004</v>
      </c>
      <c r="E650" s="107">
        <v>3764.44</v>
      </c>
      <c r="F650" s="86">
        <f t="shared" si="13"/>
        <v>72.580670039486677</v>
      </c>
    </row>
    <row r="651" spans="1:6" s="1" customFormat="1" ht="12.75" customHeight="1" x14ac:dyDescent="0.2">
      <c r="A651" s="83" t="s">
        <v>1298</v>
      </c>
      <c r="B651" s="84" t="s">
        <v>1299</v>
      </c>
      <c r="C651" s="85" t="s">
        <v>1298</v>
      </c>
      <c r="D651" s="107">
        <v>5186.5600000000004</v>
      </c>
      <c r="E651" s="107">
        <v>3764.44</v>
      </c>
      <c r="F651" s="86">
        <f t="shared" si="13"/>
        <v>72.580670039486677</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82">
        <v>0</v>
      </c>
      <c r="E653" s="82">
        <v>0</v>
      </c>
      <c r="F653" s="86" t="str">
        <f t="shared" si="13"/>
        <v>-</v>
      </c>
    </row>
    <row r="654" spans="1:6" s="1" customFormat="1" ht="24" customHeight="1" x14ac:dyDescent="0.2">
      <c r="A654" s="83"/>
      <c r="B654" s="84" t="s">
        <v>1304</v>
      </c>
      <c r="C654" s="85" t="s">
        <v>1305</v>
      </c>
      <c r="D654" s="82">
        <v>68</v>
      </c>
      <c r="E654" s="82">
        <v>76</v>
      </c>
      <c r="F654" s="86">
        <f t="shared" si="13"/>
        <v>111.76470588235294</v>
      </c>
    </row>
    <row r="655" spans="1:6" s="1" customFormat="1" ht="12.75" customHeight="1" x14ac:dyDescent="0.2">
      <c r="A655" s="83"/>
      <c r="B655" s="84" t="s">
        <v>1306</v>
      </c>
      <c r="C655" s="85" t="s">
        <v>1307</v>
      </c>
      <c r="D655" s="82">
        <v>0</v>
      </c>
      <c r="E655" s="82">
        <v>0</v>
      </c>
      <c r="F655" s="86" t="str">
        <f t="shared" si="13"/>
        <v>-</v>
      </c>
    </row>
    <row r="656" spans="1:6" s="1" customFormat="1" ht="12.75" customHeight="1" x14ac:dyDescent="0.2">
      <c r="A656" s="83"/>
      <c r="B656" s="84" t="s">
        <v>1308</v>
      </c>
      <c r="C656" s="85" t="s">
        <v>1309</v>
      </c>
      <c r="D656" s="82">
        <v>64</v>
      </c>
      <c r="E656" s="82">
        <v>72</v>
      </c>
      <c r="F656" s="86">
        <f t="shared" si="13"/>
        <v>112.5</v>
      </c>
    </row>
    <row r="657" spans="1:6" s="1" customFormat="1" ht="24" customHeight="1" x14ac:dyDescent="0.2">
      <c r="A657" s="83" t="s">
        <v>1310</v>
      </c>
      <c r="B657" s="84" t="s">
        <v>1311</v>
      </c>
      <c r="C657" s="85" t="s">
        <v>1312</v>
      </c>
      <c r="D657" s="107">
        <v>0</v>
      </c>
      <c r="E657" s="107">
        <v>0</v>
      </c>
      <c r="F657" s="86" t="str">
        <f t="shared" si="13"/>
        <v>-</v>
      </c>
    </row>
    <row r="658" spans="1:6" s="1" customFormat="1" ht="12.75" customHeight="1" x14ac:dyDescent="0.2">
      <c r="A658" s="83" t="s">
        <v>1313</v>
      </c>
      <c r="B658" s="84" t="s">
        <v>1314</v>
      </c>
      <c r="C658" s="85" t="s">
        <v>1313</v>
      </c>
      <c r="D658" s="107">
        <v>0</v>
      </c>
      <c r="E658" s="107">
        <v>0</v>
      </c>
      <c r="F658" s="86" t="str">
        <f t="shared" si="13"/>
        <v>-</v>
      </c>
    </row>
    <row r="659" spans="1:6" s="1" customFormat="1" ht="12.75" customHeight="1" x14ac:dyDescent="0.2">
      <c r="A659" s="83" t="s">
        <v>1315</v>
      </c>
      <c r="B659" s="84" t="s">
        <v>1316</v>
      </c>
      <c r="C659" s="85" t="s">
        <v>1315</v>
      </c>
      <c r="D659" s="107">
        <v>0</v>
      </c>
      <c r="E659" s="107">
        <v>0</v>
      </c>
      <c r="F659" s="86" t="str">
        <f t="shared" si="13"/>
        <v>-</v>
      </c>
    </row>
    <row r="660" spans="1:6" s="1" customFormat="1" ht="12.75" customHeight="1" x14ac:dyDescent="0.2">
      <c r="A660" s="83" t="s">
        <v>1317</v>
      </c>
      <c r="B660" s="84" t="s">
        <v>1318</v>
      </c>
      <c r="C660" s="85" t="s">
        <v>1317</v>
      </c>
      <c r="D660" s="107">
        <v>0</v>
      </c>
      <c r="E660" s="107">
        <v>0</v>
      </c>
      <c r="F660" s="86" t="str">
        <f t="shared" si="13"/>
        <v>-</v>
      </c>
    </row>
    <row r="661" spans="1:6" s="1" customFormat="1" ht="12.75" customHeight="1" x14ac:dyDescent="0.2">
      <c r="A661" s="83" t="s">
        <v>1319</v>
      </c>
      <c r="B661" s="84" t="s">
        <v>1320</v>
      </c>
      <c r="C661" s="85" t="s">
        <v>1319</v>
      </c>
      <c r="D661" s="107">
        <v>0</v>
      </c>
      <c r="E661" s="107">
        <v>0</v>
      </c>
      <c r="F661" s="86" t="str">
        <f t="shared" si="13"/>
        <v>-</v>
      </c>
    </row>
    <row r="662" spans="1:6" s="1" customFormat="1" ht="12.75" customHeight="1" x14ac:dyDescent="0.2">
      <c r="A662" s="83" t="s">
        <v>1321</v>
      </c>
      <c r="B662" s="84" t="s">
        <v>1322</v>
      </c>
      <c r="C662" s="85" t="s">
        <v>1321</v>
      </c>
      <c r="D662" s="107">
        <v>0</v>
      </c>
      <c r="E662" s="107">
        <v>0</v>
      </c>
      <c r="F662" s="86" t="str">
        <f t="shared" si="13"/>
        <v>-</v>
      </c>
    </row>
    <row r="663" spans="1:6" s="1" customFormat="1" ht="12.75" customHeight="1" x14ac:dyDescent="0.2">
      <c r="A663" s="83" t="s">
        <v>1323</v>
      </c>
      <c r="B663" s="84" t="s">
        <v>1324</v>
      </c>
      <c r="C663" s="85" t="s">
        <v>1323</v>
      </c>
      <c r="D663" s="107">
        <v>0</v>
      </c>
      <c r="E663" s="107">
        <v>0</v>
      </c>
      <c r="F663" s="86" t="str">
        <f t="shared" si="13"/>
        <v>-</v>
      </c>
    </row>
    <row r="664" spans="1:6" s="1" customFormat="1" ht="12.75" customHeight="1" x14ac:dyDescent="0.2">
      <c r="A664" s="83" t="s">
        <v>1325</v>
      </c>
      <c r="B664" s="84" t="s">
        <v>1326</v>
      </c>
      <c r="C664" s="85" t="s">
        <v>1325</v>
      </c>
      <c r="D664" s="107">
        <v>0</v>
      </c>
      <c r="E664" s="107">
        <v>0</v>
      </c>
      <c r="F664" s="86" t="str">
        <f t="shared" si="13"/>
        <v>-</v>
      </c>
    </row>
    <row r="665" spans="1:6" s="1" customFormat="1" ht="12.75" customHeight="1" x14ac:dyDescent="0.2">
      <c r="A665" s="83" t="s">
        <v>1327</v>
      </c>
      <c r="B665" s="84" t="s">
        <v>1328</v>
      </c>
      <c r="C665" s="85" t="s">
        <v>1327</v>
      </c>
      <c r="D665" s="107">
        <v>0</v>
      </c>
      <c r="E665" s="107">
        <v>0</v>
      </c>
      <c r="F665" s="86" t="str">
        <f t="shared" si="13"/>
        <v>-</v>
      </c>
    </row>
    <row r="666" spans="1:6" s="1" customFormat="1" ht="12.75" customHeight="1" x14ac:dyDescent="0.2">
      <c r="A666" s="83" t="s">
        <v>1329</v>
      </c>
      <c r="B666" s="84" t="s">
        <v>1330</v>
      </c>
      <c r="C666" s="85" t="s">
        <v>1329</v>
      </c>
      <c r="D666" s="107">
        <v>0</v>
      </c>
      <c r="E666" s="107">
        <v>0</v>
      </c>
      <c r="F666" s="86" t="str">
        <f t="shared" si="13"/>
        <v>-</v>
      </c>
    </row>
    <row r="667" spans="1:6" s="1" customFormat="1" ht="12.75" customHeight="1" x14ac:dyDescent="0.2">
      <c r="A667" s="83" t="s">
        <v>1331</v>
      </c>
      <c r="B667" s="84" t="s">
        <v>1332</v>
      </c>
      <c r="C667" s="85" t="s">
        <v>1331</v>
      </c>
      <c r="D667" s="107">
        <v>0</v>
      </c>
      <c r="E667" s="107">
        <v>0</v>
      </c>
      <c r="F667" s="86" t="str">
        <f t="shared" si="13"/>
        <v>-</v>
      </c>
    </row>
    <row r="668" spans="1:6" s="1" customFormat="1" ht="12.75" customHeight="1" x14ac:dyDescent="0.2">
      <c r="A668" s="83" t="s">
        <v>1333</v>
      </c>
      <c r="B668" s="84" t="s">
        <v>1334</v>
      </c>
      <c r="C668" s="85" t="s">
        <v>1333</v>
      </c>
      <c r="D668" s="107">
        <v>0</v>
      </c>
      <c r="E668" s="107">
        <v>0</v>
      </c>
      <c r="F668" s="86" t="str">
        <f t="shared" si="13"/>
        <v>-</v>
      </c>
    </row>
    <row r="669" spans="1:6" s="1" customFormat="1" ht="12.75" customHeight="1" x14ac:dyDescent="0.2">
      <c r="A669" s="83" t="s">
        <v>1335</v>
      </c>
      <c r="B669" s="84" t="s">
        <v>1336</v>
      </c>
      <c r="C669" s="85" t="s">
        <v>1335</v>
      </c>
      <c r="D669" s="107">
        <v>0</v>
      </c>
      <c r="E669" s="107">
        <v>0</v>
      </c>
      <c r="F669" s="86" t="str">
        <f t="shared" si="13"/>
        <v>-</v>
      </c>
    </row>
    <row r="670" spans="1:6" s="1" customFormat="1" ht="12.75" customHeight="1" x14ac:dyDescent="0.2">
      <c r="A670" s="83" t="s">
        <v>1337</v>
      </c>
      <c r="B670" s="84" t="s">
        <v>1338</v>
      </c>
      <c r="C670" s="85" t="s">
        <v>1337</v>
      </c>
      <c r="D670" s="107">
        <v>0</v>
      </c>
      <c r="E670" s="107">
        <v>0</v>
      </c>
      <c r="F670" s="86" t="str">
        <f t="shared" si="13"/>
        <v>-</v>
      </c>
    </row>
    <row r="671" spans="1:6" s="1" customFormat="1" ht="24" customHeight="1" x14ac:dyDescent="0.2">
      <c r="A671" s="83" t="s">
        <v>1339</v>
      </c>
      <c r="B671" s="108" t="s">
        <v>1340</v>
      </c>
      <c r="C671" s="85" t="s">
        <v>1339</v>
      </c>
      <c r="D671" s="107">
        <v>0</v>
      </c>
      <c r="E671" s="107">
        <v>0</v>
      </c>
      <c r="F671" s="86" t="str">
        <f t="shared" si="13"/>
        <v>-</v>
      </c>
    </row>
    <row r="672" spans="1:6" s="1" customFormat="1" ht="12.75" customHeight="1" x14ac:dyDescent="0.2">
      <c r="A672" s="83" t="s">
        <v>1341</v>
      </c>
      <c r="B672" s="84" t="s">
        <v>1342</v>
      </c>
      <c r="C672" s="85" t="s">
        <v>1341</v>
      </c>
      <c r="D672" s="107">
        <v>0</v>
      </c>
      <c r="E672" s="107">
        <v>0</v>
      </c>
      <c r="F672" s="86" t="str">
        <f t="shared" si="13"/>
        <v>-</v>
      </c>
    </row>
    <row r="673" spans="1:6" s="1" customFormat="1" ht="12.75" customHeight="1" x14ac:dyDescent="0.2">
      <c r="A673" s="83" t="s">
        <v>1343</v>
      </c>
      <c r="B673" s="84" t="s">
        <v>1344</v>
      </c>
      <c r="C673" s="85" t="s">
        <v>1343</v>
      </c>
      <c r="D673" s="107">
        <v>0</v>
      </c>
      <c r="E673" s="107">
        <v>0</v>
      </c>
      <c r="F673" s="86" t="str">
        <f t="shared" si="13"/>
        <v>-</v>
      </c>
    </row>
    <row r="674" spans="1:6" s="1" customFormat="1" ht="24" customHeight="1" x14ac:dyDescent="0.2">
      <c r="A674" s="83" t="s">
        <v>1345</v>
      </c>
      <c r="B674" s="108" t="s">
        <v>1346</v>
      </c>
      <c r="C674" s="85" t="s">
        <v>1345</v>
      </c>
      <c r="D674" s="107">
        <v>0</v>
      </c>
      <c r="E674" s="107">
        <v>0</v>
      </c>
      <c r="F674" s="86" t="str">
        <f t="shared" si="13"/>
        <v>-</v>
      </c>
    </row>
    <row r="675" spans="1:6" s="1" customFormat="1" ht="24" customHeight="1" x14ac:dyDescent="0.2">
      <c r="A675" s="83" t="s">
        <v>1347</v>
      </c>
      <c r="B675" s="108" t="s">
        <v>1348</v>
      </c>
      <c r="C675" s="85" t="s">
        <v>1347</v>
      </c>
      <c r="D675" s="107">
        <v>1278426.21</v>
      </c>
      <c r="E675" s="107">
        <v>1577684.7</v>
      </c>
      <c r="F675" s="86">
        <f t="shared" si="13"/>
        <v>123.4083506470037</v>
      </c>
    </row>
    <row r="676" spans="1:6" s="1" customFormat="1" ht="24" customHeight="1" x14ac:dyDescent="0.2">
      <c r="A676" s="83" t="s">
        <v>1349</v>
      </c>
      <c r="B676" s="108" t="s">
        <v>1350</v>
      </c>
      <c r="C676" s="85" t="s">
        <v>1349</v>
      </c>
      <c r="D676" s="107">
        <v>41866.879999999997</v>
      </c>
      <c r="E676" s="107">
        <v>46391.9</v>
      </c>
      <c r="F676" s="86">
        <f t="shared" si="13"/>
        <v>110.80811371661801</v>
      </c>
    </row>
    <row r="677" spans="1:6" s="1" customFormat="1" ht="24" customHeight="1" x14ac:dyDescent="0.2">
      <c r="A677" s="83" t="s">
        <v>1351</v>
      </c>
      <c r="B677" s="108" t="s">
        <v>1352</v>
      </c>
      <c r="C677" s="85" t="s">
        <v>1351</v>
      </c>
      <c r="D677" s="107">
        <v>38181.279999999999</v>
      </c>
      <c r="E677" s="107">
        <v>40521.85</v>
      </c>
      <c r="F677" s="86">
        <f t="shared" si="13"/>
        <v>106.13015069164784</v>
      </c>
    </row>
    <row r="678" spans="1:6" s="1" customFormat="1" ht="24" customHeight="1" x14ac:dyDescent="0.2">
      <c r="A678" s="83" t="s">
        <v>1353</v>
      </c>
      <c r="B678" s="108" t="s">
        <v>1354</v>
      </c>
      <c r="C678" s="85" t="s">
        <v>1353</v>
      </c>
      <c r="D678" s="107">
        <v>0</v>
      </c>
      <c r="E678" s="107">
        <v>0</v>
      </c>
      <c r="F678" s="86" t="str">
        <f t="shared" si="13"/>
        <v>-</v>
      </c>
    </row>
    <row r="679" spans="1:6" s="1" customFormat="1" ht="12.75" customHeight="1" x14ac:dyDescent="0.2">
      <c r="A679" s="83" t="s">
        <v>1355</v>
      </c>
      <c r="B679" s="108" t="s">
        <v>1356</v>
      </c>
      <c r="C679" s="85" t="s">
        <v>1355</v>
      </c>
      <c r="D679" s="107">
        <v>0</v>
      </c>
      <c r="E679" s="107">
        <v>0</v>
      </c>
      <c r="F679" s="86" t="str">
        <f t="shared" si="13"/>
        <v>-</v>
      </c>
    </row>
    <row r="680" spans="1:6" s="1" customFormat="1" ht="12.75" customHeight="1" x14ac:dyDescent="0.2">
      <c r="A680" s="83" t="s">
        <v>1357</v>
      </c>
      <c r="B680" s="108" t="s">
        <v>1358</v>
      </c>
      <c r="C680" s="85" t="s">
        <v>1357</v>
      </c>
      <c r="D680" s="107">
        <v>0</v>
      </c>
      <c r="E680" s="107">
        <v>0</v>
      </c>
      <c r="F680" s="86" t="str">
        <f t="shared" si="13"/>
        <v>-</v>
      </c>
    </row>
    <row r="681" spans="1:6" s="1" customFormat="1" ht="12.75" customHeight="1" x14ac:dyDescent="0.2">
      <c r="A681" s="83" t="s">
        <v>1359</v>
      </c>
      <c r="B681" s="108" t="s">
        <v>1360</v>
      </c>
      <c r="C681" s="85" t="s">
        <v>1359</v>
      </c>
      <c r="D681" s="107">
        <v>0</v>
      </c>
      <c r="E681" s="107">
        <v>0</v>
      </c>
      <c r="F681" s="86" t="str">
        <f t="shared" si="13"/>
        <v>-</v>
      </c>
    </row>
    <row r="682" spans="1:6" s="1" customFormat="1" ht="12.75" customHeight="1" x14ac:dyDescent="0.2">
      <c r="A682" s="83" t="s">
        <v>1361</v>
      </c>
      <c r="B682" s="108" t="s">
        <v>1362</v>
      </c>
      <c r="C682" s="85" t="s">
        <v>1361</v>
      </c>
      <c r="D682" s="107">
        <v>0</v>
      </c>
      <c r="E682" s="107">
        <v>0</v>
      </c>
      <c r="F682" s="86" t="str">
        <f t="shared" si="13"/>
        <v>-</v>
      </c>
    </row>
    <row r="683" spans="1:6" s="1" customFormat="1" ht="12.75" customHeight="1" x14ac:dyDescent="0.2">
      <c r="A683" s="83" t="s">
        <v>1363</v>
      </c>
      <c r="B683" s="108" t="s">
        <v>1364</v>
      </c>
      <c r="C683" s="85" t="s">
        <v>1363</v>
      </c>
      <c r="D683" s="107">
        <v>0</v>
      </c>
      <c r="E683" s="107">
        <v>0</v>
      </c>
      <c r="F683" s="86" t="str">
        <f t="shared" si="13"/>
        <v>-</v>
      </c>
    </row>
    <row r="684" spans="1:6" s="1" customFormat="1" ht="24" customHeight="1" x14ac:dyDescent="0.2">
      <c r="A684" s="83" t="s">
        <v>1365</v>
      </c>
      <c r="B684" s="108" t="s">
        <v>1366</v>
      </c>
      <c r="C684" s="85" t="s">
        <v>1365</v>
      </c>
      <c r="D684" s="107">
        <v>0</v>
      </c>
      <c r="E684" s="107">
        <v>0</v>
      </c>
      <c r="F684" s="86" t="str">
        <f t="shared" si="13"/>
        <v>-</v>
      </c>
    </row>
    <row r="685" spans="1:6" s="1" customFormat="1" ht="24" customHeight="1" x14ac:dyDescent="0.2">
      <c r="A685" s="83" t="s">
        <v>1367</v>
      </c>
      <c r="B685" s="108" t="s">
        <v>1368</v>
      </c>
      <c r="C685" s="85" t="s">
        <v>1367</v>
      </c>
      <c r="D685" s="107">
        <v>0</v>
      </c>
      <c r="E685" s="107">
        <v>0</v>
      </c>
      <c r="F685" s="86" t="str">
        <f t="shared" si="13"/>
        <v>-</v>
      </c>
    </row>
    <row r="686" spans="1:6" s="1" customFormat="1" ht="24" customHeight="1" x14ac:dyDescent="0.2">
      <c r="A686" s="83" t="s">
        <v>1369</v>
      </c>
      <c r="B686" s="108" t="s">
        <v>1370</v>
      </c>
      <c r="C686" s="85" t="s">
        <v>1369</v>
      </c>
      <c r="D686" s="107">
        <v>0</v>
      </c>
      <c r="E686" s="107">
        <v>0</v>
      </c>
      <c r="F686" s="86" t="str">
        <f t="shared" si="13"/>
        <v>-</v>
      </c>
    </row>
    <row r="687" spans="1:6" s="1" customFormat="1" ht="24" customHeight="1" x14ac:dyDescent="0.2">
      <c r="A687" s="83" t="s">
        <v>1371</v>
      </c>
      <c r="B687" s="108" t="s">
        <v>1372</v>
      </c>
      <c r="C687" s="85" t="s">
        <v>1371</v>
      </c>
      <c r="D687" s="107">
        <v>0</v>
      </c>
      <c r="E687" s="107">
        <v>0</v>
      </c>
      <c r="F687" s="86" t="str">
        <f t="shared" si="13"/>
        <v>-</v>
      </c>
    </row>
    <row r="688" spans="1:6" s="1" customFormat="1" ht="12.75" customHeight="1" x14ac:dyDescent="0.2">
      <c r="A688" s="83" t="s">
        <v>1373</v>
      </c>
      <c r="B688" s="108" t="s">
        <v>1374</v>
      </c>
      <c r="C688" s="85" t="s">
        <v>1373</v>
      </c>
      <c r="D688" s="107">
        <v>0</v>
      </c>
      <c r="E688" s="107">
        <v>0</v>
      </c>
      <c r="F688" s="86" t="str">
        <f t="shared" si="13"/>
        <v>-</v>
      </c>
    </row>
    <row r="689" spans="1:6" s="1" customFormat="1" ht="12.75" customHeight="1" x14ac:dyDescent="0.2">
      <c r="A689" s="83" t="s">
        <v>1375</v>
      </c>
      <c r="B689" s="108" t="s">
        <v>1376</v>
      </c>
      <c r="C689" s="85" t="s">
        <v>1375</v>
      </c>
      <c r="D689" s="107">
        <v>0</v>
      </c>
      <c r="E689" s="107">
        <v>0</v>
      </c>
      <c r="F689" s="86" t="str">
        <f t="shared" si="13"/>
        <v>-</v>
      </c>
    </row>
    <row r="690" spans="1:6" s="1" customFormat="1" ht="12.75" customHeight="1" x14ac:dyDescent="0.2">
      <c r="A690" s="83" t="s">
        <v>1377</v>
      </c>
      <c r="B690" s="108" t="s">
        <v>1378</v>
      </c>
      <c r="C690" s="85" t="s">
        <v>1377</v>
      </c>
      <c r="D690" s="107">
        <v>0</v>
      </c>
      <c r="E690" s="107">
        <v>0</v>
      </c>
      <c r="F690" s="86" t="str">
        <f t="shared" si="13"/>
        <v>-</v>
      </c>
    </row>
    <row r="691" spans="1:6" s="1" customFormat="1" ht="12.75" customHeight="1" x14ac:dyDescent="0.2">
      <c r="A691" s="83" t="s">
        <v>1379</v>
      </c>
      <c r="B691" s="108" t="s">
        <v>1380</v>
      </c>
      <c r="C691" s="85" t="s">
        <v>1379</v>
      </c>
      <c r="D691" s="107">
        <v>0</v>
      </c>
      <c r="E691" s="107">
        <v>0</v>
      </c>
      <c r="F691" s="86" t="str">
        <f t="shared" si="13"/>
        <v>-</v>
      </c>
    </row>
    <row r="692" spans="1:6" s="1" customFormat="1" ht="24" customHeight="1" x14ac:dyDescent="0.2">
      <c r="A692" s="83" t="s">
        <v>1381</v>
      </c>
      <c r="B692" s="108" t="s">
        <v>1382</v>
      </c>
      <c r="C692" s="85" t="s">
        <v>1381</v>
      </c>
      <c r="D692" s="107">
        <v>0</v>
      </c>
      <c r="E692" s="107">
        <v>0</v>
      </c>
      <c r="F692" s="86" t="str">
        <f t="shared" si="13"/>
        <v>-</v>
      </c>
    </row>
    <row r="693" spans="1:6" s="1" customFormat="1" ht="24" customHeight="1" x14ac:dyDescent="0.2">
      <c r="A693" s="83" t="s">
        <v>1383</v>
      </c>
      <c r="B693" s="108" t="s">
        <v>1384</v>
      </c>
      <c r="C693" s="85" t="s">
        <v>1383</v>
      </c>
      <c r="D693" s="107">
        <v>0</v>
      </c>
      <c r="E693" s="107">
        <v>0</v>
      </c>
      <c r="F693" s="86" t="str">
        <f t="shared" si="13"/>
        <v>-</v>
      </c>
    </row>
    <row r="694" spans="1:6" s="1" customFormat="1" ht="12.75" customHeight="1" x14ac:dyDescent="0.2">
      <c r="A694" s="83" t="s">
        <v>1385</v>
      </c>
      <c r="B694" s="108" t="s">
        <v>1386</v>
      </c>
      <c r="C694" s="85" t="s">
        <v>1385</v>
      </c>
      <c r="D694" s="107">
        <v>5000.6899999999996</v>
      </c>
      <c r="E694" s="107">
        <v>5595.35</v>
      </c>
      <c r="F694" s="86">
        <f t="shared" si="13"/>
        <v>111.89155896486287</v>
      </c>
    </row>
    <row r="695" spans="1:6" s="1" customFormat="1" ht="12.75" customHeight="1" x14ac:dyDescent="0.2">
      <c r="A695" s="83" t="s">
        <v>1387</v>
      </c>
      <c r="B695" s="108" t="s">
        <v>1388</v>
      </c>
      <c r="C695" s="85" t="s">
        <v>1387</v>
      </c>
      <c r="D695" s="107">
        <v>0</v>
      </c>
      <c r="E695" s="107">
        <v>0</v>
      </c>
      <c r="F695" s="86" t="str">
        <f t="shared" si="13"/>
        <v>-</v>
      </c>
    </row>
    <row r="696" spans="1:6" s="1" customFormat="1" ht="24" customHeight="1" x14ac:dyDescent="0.2">
      <c r="A696" s="83" t="s">
        <v>1389</v>
      </c>
      <c r="B696" s="108" t="s">
        <v>1390</v>
      </c>
      <c r="C696" s="85" t="s">
        <v>1389</v>
      </c>
      <c r="D696" s="107">
        <v>0</v>
      </c>
      <c r="E696" s="107">
        <v>0</v>
      </c>
      <c r="F696" s="86" t="str">
        <f t="shared" si="13"/>
        <v>-</v>
      </c>
    </row>
    <row r="697" spans="1:6" s="1" customFormat="1" ht="24" customHeight="1" x14ac:dyDescent="0.2">
      <c r="A697" s="83" t="s">
        <v>1391</v>
      </c>
      <c r="B697" s="108" t="s">
        <v>1392</v>
      </c>
      <c r="C697" s="85" t="s">
        <v>1391</v>
      </c>
      <c r="D697" s="107">
        <v>0</v>
      </c>
      <c r="E697" s="107">
        <v>0</v>
      </c>
      <c r="F697" s="86" t="str">
        <f t="shared" si="13"/>
        <v>-</v>
      </c>
    </row>
    <row r="698" spans="1:6" s="1" customFormat="1" ht="12.75" customHeight="1" x14ac:dyDescent="0.2">
      <c r="A698" s="83" t="s">
        <v>1393</v>
      </c>
      <c r="B698" s="108" t="s">
        <v>1394</v>
      </c>
      <c r="C698" s="85" t="s">
        <v>1393</v>
      </c>
      <c r="D698" s="107">
        <v>0</v>
      </c>
      <c r="E698" s="107">
        <v>0</v>
      </c>
      <c r="F698" s="86" t="str">
        <f t="shared" si="13"/>
        <v>-</v>
      </c>
    </row>
    <row r="699" spans="1:6" s="1" customFormat="1" ht="12.75" customHeight="1" x14ac:dyDescent="0.2">
      <c r="A699" s="83" t="s">
        <v>1395</v>
      </c>
      <c r="B699" s="108" t="s">
        <v>1396</v>
      </c>
      <c r="C699" s="85" t="s">
        <v>1395</v>
      </c>
      <c r="D699" s="107">
        <v>0</v>
      </c>
      <c r="E699" s="107">
        <v>0</v>
      </c>
      <c r="F699" s="86" t="str">
        <f t="shared" si="13"/>
        <v>-</v>
      </c>
    </row>
    <row r="700" spans="1:6" s="1" customFormat="1" ht="24" customHeight="1" x14ac:dyDescent="0.2">
      <c r="A700" s="83" t="s">
        <v>1397</v>
      </c>
      <c r="B700" s="108" t="s">
        <v>1398</v>
      </c>
      <c r="C700" s="85" t="s">
        <v>1397</v>
      </c>
      <c r="D700" s="107">
        <v>0</v>
      </c>
      <c r="E700" s="107">
        <v>0</v>
      </c>
      <c r="F700" s="86" t="str">
        <f t="shared" si="13"/>
        <v>-</v>
      </c>
    </row>
    <row r="701" spans="1:6" s="1" customFormat="1" ht="24" customHeight="1" x14ac:dyDescent="0.2">
      <c r="A701" s="83" t="s">
        <v>1399</v>
      </c>
      <c r="B701" s="108" t="s">
        <v>1400</v>
      </c>
      <c r="C701" s="85" t="s">
        <v>1399</v>
      </c>
      <c r="D701" s="107">
        <v>0</v>
      </c>
      <c r="E701" s="107">
        <v>0</v>
      </c>
      <c r="F701" s="86" t="str">
        <f t="shared" si="13"/>
        <v>-</v>
      </c>
    </row>
    <row r="702" spans="1:6" s="1" customFormat="1" ht="12.75" customHeight="1" x14ac:dyDescent="0.2">
      <c r="A702" s="83" t="s">
        <v>1401</v>
      </c>
      <c r="B702" s="84" t="s">
        <v>1402</v>
      </c>
      <c r="C702" s="85" t="s">
        <v>1401</v>
      </c>
      <c r="D702" s="107">
        <v>0</v>
      </c>
      <c r="E702" s="107">
        <v>0</v>
      </c>
      <c r="F702" s="86" t="str">
        <f t="shared" si="13"/>
        <v>-</v>
      </c>
    </row>
    <row r="703" spans="1:6" s="1" customFormat="1" ht="12.75" customHeight="1" x14ac:dyDescent="0.2">
      <c r="A703" s="83" t="s">
        <v>1403</v>
      </c>
      <c r="B703" s="84" t="s">
        <v>1404</v>
      </c>
      <c r="C703" s="85" t="s">
        <v>1403</v>
      </c>
      <c r="D703" s="107">
        <v>0</v>
      </c>
      <c r="E703" s="107">
        <v>0</v>
      </c>
      <c r="F703" s="86" t="str">
        <f t="shared" si="13"/>
        <v>-</v>
      </c>
    </row>
    <row r="704" spans="1:6" s="1" customFormat="1" ht="12.75" customHeight="1" x14ac:dyDescent="0.2">
      <c r="A704" s="83" t="s">
        <v>1405</v>
      </c>
      <c r="B704" s="84" t="s">
        <v>1406</v>
      </c>
      <c r="C704" s="85" t="s">
        <v>1405</v>
      </c>
      <c r="D704" s="107">
        <v>0</v>
      </c>
      <c r="E704" s="107">
        <v>0</v>
      </c>
      <c r="F704" s="86" t="str">
        <f t="shared" si="13"/>
        <v>-</v>
      </c>
    </row>
    <row r="705" spans="1:6" s="1" customFormat="1" ht="12.75" customHeight="1" x14ac:dyDescent="0.2">
      <c r="A705" s="83" t="s">
        <v>1407</v>
      </c>
      <c r="B705" s="84" t="s">
        <v>1408</v>
      </c>
      <c r="C705" s="85" t="s">
        <v>1407</v>
      </c>
      <c r="D705" s="107">
        <v>0</v>
      </c>
      <c r="E705" s="107">
        <v>0</v>
      </c>
      <c r="F705" s="86" t="str">
        <f t="shared" si="13"/>
        <v>-</v>
      </c>
    </row>
    <row r="706" spans="1:6" s="1" customFormat="1" ht="12.75" customHeight="1" x14ac:dyDescent="0.2">
      <c r="A706" s="83" t="s">
        <v>1409</v>
      </c>
      <c r="B706" s="84" t="s">
        <v>1410</v>
      </c>
      <c r="C706" s="85" t="s">
        <v>1409</v>
      </c>
      <c r="D706" s="107">
        <v>0</v>
      </c>
      <c r="E706" s="107">
        <v>0</v>
      </c>
      <c r="F706" s="86" t="str">
        <f t="shared" si="13"/>
        <v>-</v>
      </c>
    </row>
    <row r="707" spans="1:6" s="1" customFormat="1" ht="12.75" customHeight="1" x14ac:dyDescent="0.2">
      <c r="A707" s="83" t="s">
        <v>1411</v>
      </c>
      <c r="B707" s="84" t="s">
        <v>1412</v>
      </c>
      <c r="C707" s="85" t="s">
        <v>1411</v>
      </c>
      <c r="D707" s="107">
        <v>0</v>
      </c>
      <c r="E707" s="107">
        <v>0</v>
      </c>
      <c r="F707" s="86" t="str">
        <f t="shared" si="13"/>
        <v>-</v>
      </c>
    </row>
    <row r="708" spans="1:6" s="1" customFormat="1" ht="24" customHeight="1" x14ac:dyDescent="0.2">
      <c r="A708" s="83" t="s">
        <v>1413</v>
      </c>
      <c r="B708" s="108" t="s">
        <v>1414</v>
      </c>
      <c r="C708" s="85" t="s">
        <v>1413</v>
      </c>
      <c r="D708" s="107">
        <v>0</v>
      </c>
      <c r="E708" s="107">
        <v>0</v>
      </c>
      <c r="F708" s="86" t="str">
        <f t="shared" si="13"/>
        <v>-</v>
      </c>
    </row>
    <row r="709" spans="1:6" s="1" customFormat="1" ht="24" customHeight="1" x14ac:dyDescent="0.2">
      <c r="A709" s="83" t="s">
        <v>1415</v>
      </c>
      <c r="B709" s="84" t="s">
        <v>1416</v>
      </c>
      <c r="C709" s="85" t="s">
        <v>1415</v>
      </c>
      <c r="D709" s="107">
        <v>0</v>
      </c>
      <c r="E709" s="107">
        <v>0</v>
      </c>
      <c r="F709" s="86" t="str">
        <f t="shared" si="13"/>
        <v>-</v>
      </c>
    </row>
    <row r="710" spans="1:6" s="1" customFormat="1" ht="12.75" customHeight="1" x14ac:dyDescent="0.2">
      <c r="A710" s="83" t="s">
        <v>1417</v>
      </c>
      <c r="B710" s="84" t="s">
        <v>1418</v>
      </c>
      <c r="C710" s="85" t="s">
        <v>1417</v>
      </c>
      <c r="D710" s="107">
        <v>66992.649999999994</v>
      </c>
      <c r="E710" s="107">
        <v>31747.37</v>
      </c>
      <c r="F710" s="86">
        <f t="shared" si="13"/>
        <v>47.389333008919635</v>
      </c>
    </row>
    <row r="711" spans="1:6" s="1" customFormat="1" ht="12.75" customHeight="1" x14ac:dyDescent="0.2">
      <c r="A711" s="83" t="s">
        <v>1419</v>
      </c>
      <c r="B711" s="84" t="s">
        <v>1420</v>
      </c>
      <c r="C711" s="85" t="s">
        <v>1419</v>
      </c>
      <c r="D711" s="107">
        <v>0</v>
      </c>
      <c r="E711" s="107">
        <v>0</v>
      </c>
      <c r="F711" s="86" t="str">
        <f t="shared" si="13"/>
        <v>-</v>
      </c>
    </row>
    <row r="712" spans="1:6" s="1" customFormat="1" ht="12.75" customHeight="1" x14ac:dyDescent="0.2">
      <c r="A712" s="83" t="s">
        <v>1421</v>
      </c>
      <c r="B712" s="84" t="s">
        <v>1422</v>
      </c>
      <c r="C712" s="85" t="s">
        <v>1421</v>
      </c>
      <c r="D712" s="107">
        <v>59.15</v>
      </c>
      <c r="E712" s="107">
        <v>0</v>
      </c>
      <c r="F712" s="86">
        <f t="shared" si="13"/>
        <v>0</v>
      </c>
    </row>
    <row r="713" spans="1:6" s="1" customFormat="1" ht="24" customHeight="1" x14ac:dyDescent="0.2">
      <c r="A713" s="83" t="s">
        <v>1423</v>
      </c>
      <c r="B713" s="84" t="s">
        <v>1424</v>
      </c>
      <c r="C713" s="85" t="s">
        <v>1423</v>
      </c>
      <c r="D713" s="107">
        <v>0</v>
      </c>
      <c r="E713" s="107">
        <v>0</v>
      </c>
      <c r="F713" s="86" t="str">
        <f t="shared" ref="F713:F776" si="14">IF(D713&lt;&gt;0,IF(E713/D713&gt;=100,"&gt;&gt;100",E713/D713*100),"-")</f>
        <v>-</v>
      </c>
    </row>
    <row r="714" spans="1:6" s="1" customFormat="1" ht="24" customHeight="1" x14ac:dyDescent="0.2">
      <c r="A714" s="83" t="s">
        <v>1425</v>
      </c>
      <c r="B714" s="84" t="s">
        <v>1426</v>
      </c>
      <c r="C714" s="85" t="s">
        <v>1425</v>
      </c>
      <c r="D714" s="107">
        <v>0</v>
      </c>
      <c r="E714" s="107">
        <v>0</v>
      </c>
      <c r="F714" s="86" t="str">
        <f t="shared" si="14"/>
        <v>-</v>
      </c>
    </row>
    <row r="715" spans="1:6" s="1" customFormat="1" ht="24" customHeight="1" x14ac:dyDescent="0.2">
      <c r="A715" s="83" t="s">
        <v>1427</v>
      </c>
      <c r="B715" s="84" t="s">
        <v>1428</v>
      </c>
      <c r="C715" s="85" t="s">
        <v>1427</v>
      </c>
      <c r="D715" s="107">
        <v>0</v>
      </c>
      <c r="E715" s="107">
        <v>0</v>
      </c>
      <c r="F715" s="86" t="str">
        <f t="shared" si="14"/>
        <v>-</v>
      </c>
    </row>
    <row r="716" spans="1:6" s="1" customFormat="1" ht="12.75" customHeight="1" x14ac:dyDescent="0.2">
      <c r="A716" s="83" t="s">
        <v>1429</v>
      </c>
      <c r="B716" s="84" t="s">
        <v>1430</v>
      </c>
      <c r="C716" s="85" t="s">
        <v>1429</v>
      </c>
      <c r="D716" s="107">
        <v>3648.9</v>
      </c>
      <c r="E716" s="107">
        <v>6217.26</v>
      </c>
      <c r="F716" s="86">
        <f t="shared" si="14"/>
        <v>170.38723999013402</v>
      </c>
    </row>
    <row r="717" spans="1:6" s="1" customFormat="1" ht="12.75" customHeight="1" x14ac:dyDescent="0.2">
      <c r="A717" s="83" t="s">
        <v>1431</v>
      </c>
      <c r="B717" s="84" t="s">
        <v>1432</v>
      </c>
      <c r="C717" s="85" t="s">
        <v>1431</v>
      </c>
      <c r="D717" s="107">
        <v>491.45</v>
      </c>
      <c r="E717" s="107">
        <v>2492.58</v>
      </c>
      <c r="F717" s="86">
        <f t="shared" si="14"/>
        <v>507.18893071523041</v>
      </c>
    </row>
    <row r="718" spans="1:6" s="1" customFormat="1" ht="12.75" customHeight="1" x14ac:dyDescent="0.2">
      <c r="A718" s="83" t="s">
        <v>1433</v>
      </c>
      <c r="B718" s="84" t="s">
        <v>1434</v>
      </c>
      <c r="C718" s="85" t="s">
        <v>1433</v>
      </c>
      <c r="D718" s="107">
        <v>33557.74</v>
      </c>
      <c r="E718" s="107">
        <v>36379.82</v>
      </c>
      <c r="F718" s="86">
        <f t="shared" si="14"/>
        <v>108.40962472443019</v>
      </c>
    </row>
    <row r="719" spans="1:6" s="1" customFormat="1" ht="12.75" customHeight="1" x14ac:dyDescent="0.2">
      <c r="A719" s="83" t="s">
        <v>1435</v>
      </c>
      <c r="B719" s="84" t="s">
        <v>1436</v>
      </c>
      <c r="C719" s="85" t="s">
        <v>1435</v>
      </c>
      <c r="D719" s="107">
        <v>0</v>
      </c>
      <c r="E719" s="107">
        <v>0</v>
      </c>
      <c r="F719" s="86" t="str">
        <f t="shared" si="14"/>
        <v>-</v>
      </c>
    </row>
    <row r="720" spans="1:6" s="1" customFormat="1" ht="12.75" customHeight="1" x14ac:dyDescent="0.2">
      <c r="A720" s="83" t="s">
        <v>1437</v>
      </c>
      <c r="B720" s="84" t="s">
        <v>1438</v>
      </c>
      <c r="C720" s="85" t="s">
        <v>1437</v>
      </c>
      <c r="D720" s="107">
        <v>2927.87</v>
      </c>
      <c r="E720" s="107">
        <v>1813.8</v>
      </c>
      <c r="F720" s="86">
        <f t="shared" si="14"/>
        <v>61.949471800319003</v>
      </c>
    </row>
    <row r="721" spans="1:6" s="1" customFormat="1" ht="12.75" customHeight="1" x14ac:dyDescent="0.2">
      <c r="A721" s="83" t="s">
        <v>1439</v>
      </c>
      <c r="B721" s="84" t="s">
        <v>1440</v>
      </c>
      <c r="C721" s="85" t="s">
        <v>1439</v>
      </c>
      <c r="D721" s="107">
        <v>0</v>
      </c>
      <c r="E721" s="107">
        <v>0</v>
      </c>
      <c r="F721" s="86" t="str">
        <f t="shared" si="14"/>
        <v>-</v>
      </c>
    </row>
    <row r="722" spans="1:6" s="1" customFormat="1" ht="12.75" customHeight="1" x14ac:dyDescent="0.2">
      <c r="A722" s="83" t="s">
        <v>1441</v>
      </c>
      <c r="B722" s="84" t="s">
        <v>1442</v>
      </c>
      <c r="C722" s="85" t="s">
        <v>1441</v>
      </c>
      <c r="D722" s="107">
        <v>0</v>
      </c>
      <c r="E722" s="107">
        <v>124.1</v>
      </c>
      <c r="F722" s="86" t="str">
        <f t="shared" si="14"/>
        <v>-</v>
      </c>
    </row>
    <row r="723" spans="1:6" s="1" customFormat="1" ht="12.75" customHeight="1" x14ac:dyDescent="0.2">
      <c r="A723" s="83" t="s">
        <v>1443</v>
      </c>
      <c r="B723" s="84" t="s">
        <v>1444</v>
      </c>
      <c r="C723" s="85" t="s">
        <v>1443</v>
      </c>
      <c r="D723" s="107">
        <v>0</v>
      </c>
      <c r="E723" s="107">
        <v>0</v>
      </c>
      <c r="F723" s="86" t="str">
        <f t="shared" si="14"/>
        <v>-</v>
      </c>
    </row>
    <row r="724" spans="1:6" s="1" customFormat="1" ht="12.75" customHeight="1" x14ac:dyDescent="0.2">
      <c r="A724" s="83" t="s">
        <v>1445</v>
      </c>
      <c r="B724" s="84" t="s">
        <v>1446</v>
      </c>
      <c r="C724" s="85" t="s">
        <v>1445</v>
      </c>
      <c r="D724" s="107">
        <v>0</v>
      </c>
      <c r="E724" s="107">
        <v>0</v>
      </c>
      <c r="F724" s="86" t="str">
        <f t="shared" si="14"/>
        <v>-</v>
      </c>
    </row>
    <row r="725" spans="1:6" s="1" customFormat="1" ht="12.75" customHeight="1" x14ac:dyDescent="0.2">
      <c r="A725" s="83" t="s">
        <v>1447</v>
      </c>
      <c r="B725" s="84" t="s">
        <v>1448</v>
      </c>
      <c r="C725" s="85" t="s">
        <v>1447</v>
      </c>
      <c r="D725" s="107">
        <v>0</v>
      </c>
      <c r="E725" s="107">
        <v>0</v>
      </c>
      <c r="F725" s="86" t="str">
        <f t="shared" si="14"/>
        <v>-</v>
      </c>
    </row>
    <row r="726" spans="1:6" s="1" customFormat="1" ht="12.75" customHeight="1" x14ac:dyDescent="0.2">
      <c r="A726" s="83" t="s">
        <v>1449</v>
      </c>
      <c r="B726" s="84" t="s">
        <v>1450</v>
      </c>
      <c r="C726" s="85" t="s">
        <v>1449</v>
      </c>
      <c r="D726" s="107">
        <v>0</v>
      </c>
      <c r="E726" s="107">
        <v>0</v>
      </c>
      <c r="F726" s="86" t="str">
        <f t="shared" si="14"/>
        <v>-</v>
      </c>
    </row>
    <row r="727" spans="1:6" s="1" customFormat="1" ht="12.75" customHeight="1" x14ac:dyDescent="0.2">
      <c r="A727" s="83" t="s">
        <v>1451</v>
      </c>
      <c r="B727" s="84" t="s">
        <v>1452</v>
      </c>
      <c r="C727" s="85" t="s">
        <v>1451</v>
      </c>
      <c r="D727" s="107">
        <v>0</v>
      </c>
      <c r="E727" s="107">
        <v>0</v>
      </c>
      <c r="F727" s="86" t="str">
        <f t="shared" si="14"/>
        <v>-</v>
      </c>
    </row>
    <row r="728" spans="1:6" s="1" customFormat="1" ht="12.75" customHeight="1" x14ac:dyDescent="0.2">
      <c r="A728" s="83" t="s">
        <v>1453</v>
      </c>
      <c r="B728" s="84" t="s">
        <v>1454</v>
      </c>
      <c r="C728" s="85" t="s">
        <v>1453</v>
      </c>
      <c r="D728" s="107">
        <v>0</v>
      </c>
      <c r="E728" s="107">
        <v>0</v>
      </c>
      <c r="F728" s="86" t="str">
        <f t="shared" si="14"/>
        <v>-</v>
      </c>
    </row>
    <row r="729" spans="1:6" s="1" customFormat="1" ht="12.75" customHeight="1" x14ac:dyDescent="0.2">
      <c r="A729" s="83" t="s">
        <v>1455</v>
      </c>
      <c r="B729" s="84" t="s">
        <v>1456</v>
      </c>
      <c r="C729" s="85" t="s">
        <v>1455</v>
      </c>
      <c r="D729" s="107">
        <v>0</v>
      </c>
      <c r="E729" s="107">
        <v>0</v>
      </c>
      <c r="F729" s="86" t="str">
        <f t="shared" si="14"/>
        <v>-</v>
      </c>
    </row>
    <row r="730" spans="1:6" s="1" customFormat="1" ht="12.75" customHeight="1" x14ac:dyDescent="0.2">
      <c r="A730" s="83" t="s">
        <v>1457</v>
      </c>
      <c r="B730" s="84" t="s">
        <v>1458</v>
      </c>
      <c r="C730" s="85" t="s">
        <v>1457</v>
      </c>
      <c r="D730" s="107">
        <v>0</v>
      </c>
      <c r="E730" s="107">
        <v>0</v>
      </c>
      <c r="F730" s="86" t="str">
        <f t="shared" si="14"/>
        <v>-</v>
      </c>
    </row>
    <row r="731" spans="1:6" s="1" customFormat="1" ht="12.75" customHeight="1" x14ac:dyDescent="0.2">
      <c r="A731" s="83" t="s">
        <v>1459</v>
      </c>
      <c r="B731" s="84" t="s">
        <v>1460</v>
      </c>
      <c r="C731" s="85" t="s">
        <v>1459</v>
      </c>
      <c r="D731" s="107">
        <v>0</v>
      </c>
      <c r="E731" s="107">
        <v>0</v>
      </c>
      <c r="F731" s="86" t="str">
        <f t="shared" si="14"/>
        <v>-</v>
      </c>
    </row>
    <row r="732" spans="1:6" s="1" customFormat="1" ht="12.75" customHeight="1" x14ac:dyDescent="0.2">
      <c r="A732" s="83" t="s">
        <v>1461</v>
      </c>
      <c r="B732" s="84" t="s">
        <v>1462</v>
      </c>
      <c r="C732" s="85" t="s">
        <v>1461</v>
      </c>
      <c r="D732" s="107">
        <v>0</v>
      </c>
      <c r="E732" s="107">
        <v>0</v>
      </c>
      <c r="F732" s="86" t="str">
        <f t="shared" si="14"/>
        <v>-</v>
      </c>
    </row>
    <row r="733" spans="1:6" s="1" customFormat="1" ht="12.75" customHeight="1" x14ac:dyDescent="0.2">
      <c r="A733" s="83" t="s">
        <v>1463</v>
      </c>
      <c r="B733" s="84" t="s">
        <v>1464</v>
      </c>
      <c r="C733" s="85" t="s">
        <v>1463</v>
      </c>
      <c r="D733" s="107">
        <v>0</v>
      </c>
      <c r="E733" s="107">
        <v>0</v>
      </c>
      <c r="F733" s="86" t="str">
        <f t="shared" si="14"/>
        <v>-</v>
      </c>
    </row>
    <row r="734" spans="1:6" s="1" customFormat="1" ht="12.75" customHeight="1" x14ac:dyDescent="0.2">
      <c r="A734" s="83" t="s">
        <v>1465</v>
      </c>
      <c r="B734" s="84" t="s">
        <v>1466</v>
      </c>
      <c r="C734" s="85" t="s">
        <v>1465</v>
      </c>
      <c r="D734" s="107">
        <v>0</v>
      </c>
      <c r="E734" s="107">
        <v>0</v>
      </c>
      <c r="F734" s="86" t="str">
        <f t="shared" si="14"/>
        <v>-</v>
      </c>
    </row>
    <row r="735" spans="1:6" s="1" customFormat="1" ht="12.75" customHeight="1" x14ac:dyDescent="0.2">
      <c r="A735" s="83" t="s">
        <v>1467</v>
      </c>
      <c r="B735" s="84" t="s">
        <v>1468</v>
      </c>
      <c r="C735" s="85" t="s">
        <v>1467</v>
      </c>
      <c r="D735" s="107">
        <v>0</v>
      </c>
      <c r="E735" s="107">
        <v>0</v>
      </c>
      <c r="F735" s="86" t="str">
        <f t="shared" si="14"/>
        <v>-</v>
      </c>
    </row>
    <row r="736" spans="1:6" s="1" customFormat="1" ht="12.75" customHeight="1" x14ac:dyDescent="0.2">
      <c r="A736" s="83" t="s">
        <v>1469</v>
      </c>
      <c r="B736" s="84" t="s">
        <v>1470</v>
      </c>
      <c r="C736" s="85" t="s">
        <v>1469</v>
      </c>
      <c r="D736" s="107">
        <v>0</v>
      </c>
      <c r="E736" s="107">
        <v>0</v>
      </c>
      <c r="F736" s="86" t="str">
        <f t="shared" si="14"/>
        <v>-</v>
      </c>
    </row>
    <row r="737" spans="1:6" s="1" customFormat="1" ht="12.75" customHeight="1" x14ac:dyDescent="0.2">
      <c r="A737" s="83" t="s">
        <v>1471</v>
      </c>
      <c r="B737" s="84" t="s">
        <v>1472</v>
      </c>
      <c r="C737" s="85" t="s">
        <v>1471</v>
      </c>
      <c r="D737" s="107">
        <v>0</v>
      </c>
      <c r="E737" s="107">
        <v>0</v>
      </c>
      <c r="F737" s="86" t="str">
        <f t="shared" si="14"/>
        <v>-</v>
      </c>
    </row>
    <row r="738" spans="1:6" s="1" customFormat="1" ht="12.75" customHeight="1" x14ac:dyDescent="0.2">
      <c r="A738" s="83" t="s">
        <v>1473</v>
      </c>
      <c r="B738" s="84" t="s">
        <v>1474</v>
      </c>
      <c r="C738" s="85" t="s">
        <v>1473</v>
      </c>
      <c r="D738" s="107">
        <v>0</v>
      </c>
      <c r="E738" s="107">
        <v>0</v>
      </c>
      <c r="F738" s="86" t="str">
        <f t="shared" si="14"/>
        <v>-</v>
      </c>
    </row>
    <row r="739" spans="1:6" s="1" customFormat="1" ht="12.75" customHeight="1" x14ac:dyDescent="0.2">
      <c r="A739" s="83" t="s">
        <v>1475</v>
      </c>
      <c r="B739" s="84" t="s">
        <v>1476</v>
      </c>
      <c r="C739" s="85" t="s">
        <v>1475</v>
      </c>
      <c r="D739" s="107">
        <v>0</v>
      </c>
      <c r="E739" s="107">
        <v>0</v>
      </c>
      <c r="F739" s="86" t="str">
        <f t="shared" si="14"/>
        <v>-</v>
      </c>
    </row>
    <row r="740" spans="1:6" s="1" customFormat="1" ht="12.75" customHeight="1" x14ac:dyDescent="0.2">
      <c r="A740" s="83" t="s">
        <v>1477</v>
      </c>
      <c r="B740" s="84" t="s">
        <v>1478</v>
      </c>
      <c r="C740" s="85" t="s">
        <v>1477</v>
      </c>
      <c r="D740" s="107">
        <v>0</v>
      </c>
      <c r="E740" s="107">
        <v>0</v>
      </c>
      <c r="F740" s="86" t="str">
        <f t="shared" si="14"/>
        <v>-</v>
      </c>
    </row>
    <row r="741" spans="1:6" s="1" customFormat="1" ht="24" customHeight="1" x14ac:dyDescent="0.2">
      <c r="A741" s="83" t="s">
        <v>1479</v>
      </c>
      <c r="B741" s="84" t="s">
        <v>1480</v>
      </c>
      <c r="C741" s="85" t="s">
        <v>1479</v>
      </c>
      <c r="D741" s="107">
        <v>0</v>
      </c>
      <c r="E741" s="107">
        <v>0</v>
      </c>
      <c r="F741" s="86" t="str">
        <f t="shared" si="14"/>
        <v>-</v>
      </c>
    </row>
    <row r="742" spans="1:6" s="1" customFormat="1" ht="24" customHeight="1" x14ac:dyDescent="0.2">
      <c r="A742" s="83" t="s">
        <v>1481</v>
      </c>
      <c r="B742" s="84" t="s">
        <v>1482</v>
      </c>
      <c r="C742" s="85" t="s">
        <v>1481</v>
      </c>
      <c r="D742" s="107">
        <v>0</v>
      </c>
      <c r="E742" s="107">
        <v>0</v>
      </c>
      <c r="F742" s="86" t="str">
        <f t="shared" si="14"/>
        <v>-</v>
      </c>
    </row>
    <row r="743" spans="1:6" s="1" customFormat="1" ht="24" customHeight="1" x14ac:dyDescent="0.2">
      <c r="A743" s="83" t="s">
        <v>1483</v>
      </c>
      <c r="B743" s="108" t="s">
        <v>1484</v>
      </c>
      <c r="C743" s="85" t="s">
        <v>1483</v>
      </c>
      <c r="D743" s="107">
        <v>0</v>
      </c>
      <c r="E743" s="107">
        <v>0</v>
      </c>
      <c r="F743" s="86" t="str">
        <f t="shared" si="14"/>
        <v>-</v>
      </c>
    </row>
    <row r="744" spans="1:6" s="1" customFormat="1" ht="24" customHeight="1" x14ac:dyDescent="0.2">
      <c r="A744" s="83" t="s">
        <v>1485</v>
      </c>
      <c r="B744" s="108" t="s">
        <v>1486</v>
      </c>
      <c r="C744" s="85" t="s">
        <v>1485</v>
      </c>
      <c r="D744" s="107">
        <v>0</v>
      </c>
      <c r="E744" s="107">
        <v>0</v>
      </c>
      <c r="F744" s="86" t="str">
        <f t="shared" si="14"/>
        <v>-</v>
      </c>
    </row>
    <row r="745" spans="1:6" s="1" customFormat="1" ht="12.75" customHeight="1" x14ac:dyDescent="0.2">
      <c r="A745" s="83" t="s">
        <v>1487</v>
      </c>
      <c r="B745" s="84" t="s">
        <v>1488</v>
      </c>
      <c r="C745" s="85" t="s">
        <v>1487</v>
      </c>
      <c r="D745" s="107">
        <v>0</v>
      </c>
      <c r="E745" s="107">
        <v>0</v>
      </c>
      <c r="F745" s="86" t="str">
        <f t="shared" si="14"/>
        <v>-</v>
      </c>
    </row>
    <row r="746" spans="1:6" s="1" customFormat="1" ht="12.75" customHeight="1" x14ac:dyDescent="0.2">
      <c r="A746" s="83" t="s">
        <v>1489</v>
      </c>
      <c r="B746" s="84" t="s">
        <v>1490</v>
      </c>
      <c r="C746" s="85" t="s">
        <v>1489</v>
      </c>
      <c r="D746" s="107">
        <v>0</v>
      </c>
      <c r="E746" s="107">
        <v>0</v>
      </c>
      <c r="F746" s="86" t="str">
        <f t="shared" si="14"/>
        <v>-</v>
      </c>
    </row>
    <row r="747" spans="1:6" s="1" customFormat="1" ht="12.75" customHeight="1" x14ac:dyDescent="0.2">
      <c r="A747" s="83" t="s">
        <v>1491</v>
      </c>
      <c r="B747" s="84" t="s">
        <v>1492</v>
      </c>
      <c r="C747" s="85" t="s">
        <v>1491</v>
      </c>
      <c r="D747" s="107">
        <v>0</v>
      </c>
      <c r="E747" s="107">
        <v>0</v>
      </c>
      <c r="F747" s="86" t="str">
        <f t="shared" si="14"/>
        <v>-</v>
      </c>
    </row>
    <row r="748" spans="1:6" s="1" customFormat="1" ht="24" customHeight="1" x14ac:dyDescent="0.2">
      <c r="A748" s="83" t="s">
        <v>1493</v>
      </c>
      <c r="B748" s="84" t="s">
        <v>1494</v>
      </c>
      <c r="C748" s="85" t="s">
        <v>1493</v>
      </c>
      <c r="D748" s="107">
        <v>0</v>
      </c>
      <c r="E748" s="107">
        <v>0</v>
      </c>
      <c r="F748" s="86" t="str">
        <f t="shared" si="14"/>
        <v>-</v>
      </c>
    </row>
    <row r="749" spans="1:6" s="1" customFormat="1" ht="12.75" customHeight="1" x14ac:dyDescent="0.2">
      <c r="A749" s="83" t="s">
        <v>1495</v>
      </c>
      <c r="B749" s="84" t="s">
        <v>1496</v>
      </c>
      <c r="C749" s="85" t="s">
        <v>1495</v>
      </c>
      <c r="D749" s="107">
        <v>0</v>
      </c>
      <c r="E749" s="107">
        <v>0</v>
      </c>
      <c r="F749" s="86" t="str">
        <f t="shared" si="14"/>
        <v>-</v>
      </c>
    </row>
    <row r="750" spans="1:6" s="1" customFormat="1" ht="12.75" customHeight="1" x14ac:dyDescent="0.2">
      <c r="A750" s="83" t="s">
        <v>1497</v>
      </c>
      <c r="B750" s="84" t="s">
        <v>1498</v>
      </c>
      <c r="C750" s="85" t="s">
        <v>1497</v>
      </c>
      <c r="D750" s="107">
        <v>0</v>
      </c>
      <c r="E750" s="107">
        <v>0</v>
      </c>
      <c r="F750" s="86" t="str">
        <f t="shared" si="14"/>
        <v>-</v>
      </c>
    </row>
    <row r="751" spans="1:6" s="1" customFormat="1" ht="12.75" customHeight="1" x14ac:dyDescent="0.2">
      <c r="A751" s="83" t="s">
        <v>1499</v>
      </c>
      <c r="B751" s="84" t="s">
        <v>1500</v>
      </c>
      <c r="C751" s="85" t="s">
        <v>1499</v>
      </c>
      <c r="D751" s="107">
        <v>0</v>
      </c>
      <c r="E751" s="107">
        <v>0</v>
      </c>
      <c r="F751" s="86" t="str">
        <f t="shared" si="14"/>
        <v>-</v>
      </c>
    </row>
    <row r="752" spans="1:6" s="1" customFormat="1" ht="12.75" customHeight="1" x14ac:dyDescent="0.2">
      <c r="A752" s="83" t="s">
        <v>1501</v>
      </c>
      <c r="B752" s="84" t="s">
        <v>1502</v>
      </c>
      <c r="C752" s="85" t="s">
        <v>1501</v>
      </c>
      <c r="D752" s="107">
        <v>0</v>
      </c>
      <c r="E752" s="107">
        <v>0</v>
      </c>
      <c r="F752" s="86" t="str">
        <f t="shared" si="14"/>
        <v>-</v>
      </c>
    </row>
    <row r="753" spans="1:6" s="1" customFormat="1" ht="12.75" customHeight="1" x14ac:dyDescent="0.2">
      <c r="A753" s="83" t="s">
        <v>1503</v>
      </c>
      <c r="B753" s="84" t="s">
        <v>1504</v>
      </c>
      <c r="C753" s="85" t="s">
        <v>1503</v>
      </c>
      <c r="D753" s="107">
        <v>0</v>
      </c>
      <c r="E753" s="107">
        <v>0</v>
      </c>
      <c r="F753" s="86" t="str">
        <f t="shared" si="14"/>
        <v>-</v>
      </c>
    </row>
    <row r="754" spans="1:6" s="1" customFormat="1" ht="12.75" customHeight="1" x14ac:dyDescent="0.2">
      <c r="A754" s="83" t="s">
        <v>1505</v>
      </c>
      <c r="B754" s="84" t="s">
        <v>1506</v>
      </c>
      <c r="C754" s="85" t="s">
        <v>1505</v>
      </c>
      <c r="D754" s="107">
        <v>0</v>
      </c>
      <c r="E754" s="107">
        <v>0</v>
      </c>
      <c r="F754" s="86" t="str">
        <f t="shared" si="14"/>
        <v>-</v>
      </c>
    </row>
    <row r="755" spans="1:6" s="1" customFormat="1" ht="12.75" customHeight="1" x14ac:dyDescent="0.2">
      <c r="A755" s="83" t="s">
        <v>1507</v>
      </c>
      <c r="B755" s="84" t="s">
        <v>1508</v>
      </c>
      <c r="C755" s="85" t="s">
        <v>1507</v>
      </c>
      <c r="D755" s="107">
        <v>0</v>
      </c>
      <c r="E755" s="107">
        <v>0</v>
      </c>
      <c r="F755" s="86" t="str">
        <f t="shared" si="14"/>
        <v>-</v>
      </c>
    </row>
    <row r="756" spans="1:6" s="1" customFormat="1" ht="24" customHeight="1" x14ac:dyDescent="0.2">
      <c r="A756" s="83" t="s">
        <v>1509</v>
      </c>
      <c r="B756" s="108" t="s">
        <v>1510</v>
      </c>
      <c r="C756" s="85" t="s">
        <v>1509</v>
      </c>
      <c r="D756" s="107">
        <v>0</v>
      </c>
      <c r="E756" s="107">
        <v>0</v>
      </c>
      <c r="F756" s="86" t="str">
        <f t="shared" si="14"/>
        <v>-</v>
      </c>
    </row>
    <row r="757" spans="1:6" s="1" customFormat="1" ht="24" customHeight="1" x14ac:dyDescent="0.2">
      <c r="A757" s="83" t="s">
        <v>1511</v>
      </c>
      <c r="B757" s="84" t="s">
        <v>1512</v>
      </c>
      <c r="C757" s="85" t="s">
        <v>1511</v>
      </c>
      <c r="D757" s="107">
        <v>0</v>
      </c>
      <c r="E757" s="107">
        <v>0</v>
      </c>
      <c r="F757" s="86" t="str">
        <f t="shared" si="14"/>
        <v>-</v>
      </c>
    </row>
    <row r="758" spans="1:6" s="1" customFormat="1" ht="12.75" customHeight="1" x14ac:dyDescent="0.2">
      <c r="A758" s="83" t="s">
        <v>1513</v>
      </c>
      <c r="B758" s="84" t="s">
        <v>1514</v>
      </c>
      <c r="C758" s="85" t="s">
        <v>1513</v>
      </c>
      <c r="D758" s="107">
        <v>0</v>
      </c>
      <c r="E758" s="107">
        <v>0</v>
      </c>
      <c r="F758" s="86" t="str">
        <f t="shared" si="14"/>
        <v>-</v>
      </c>
    </row>
    <row r="759" spans="1:6" s="1" customFormat="1" ht="12.75" customHeight="1" x14ac:dyDescent="0.2">
      <c r="A759" s="83" t="s">
        <v>1515</v>
      </c>
      <c r="B759" s="84" t="s">
        <v>1516</v>
      </c>
      <c r="C759" s="85" t="s">
        <v>1515</v>
      </c>
      <c r="D759" s="107">
        <v>0</v>
      </c>
      <c r="E759" s="107">
        <v>0</v>
      </c>
      <c r="F759" s="86" t="str">
        <f t="shared" si="14"/>
        <v>-</v>
      </c>
    </row>
    <row r="760" spans="1:6" s="1" customFormat="1" ht="12.75" customHeight="1" x14ac:dyDescent="0.2">
      <c r="A760" s="83" t="s">
        <v>1517</v>
      </c>
      <c r="B760" s="84" t="s">
        <v>1518</v>
      </c>
      <c r="C760" s="85" t="s">
        <v>1517</v>
      </c>
      <c r="D760" s="107">
        <v>0</v>
      </c>
      <c r="E760" s="107">
        <v>0</v>
      </c>
      <c r="F760" s="86" t="str">
        <f t="shared" si="14"/>
        <v>-</v>
      </c>
    </row>
    <row r="761" spans="1:6" s="1" customFormat="1" ht="12.75" customHeight="1" x14ac:dyDescent="0.2">
      <c r="A761" s="83" t="s">
        <v>1519</v>
      </c>
      <c r="B761" s="84" t="s">
        <v>1520</v>
      </c>
      <c r="C761" s="85" t="s">
        <v>1519</v>
      </c>
      <c r="D761" s="107">
        <v>0</v>
      </c>
      <c r="E761" s="107">
        <v>0</v>
      </c>
      <c r="F761" s="86" t="str">
        <f t="shared" si="14"/>
        <v>-</v>
      </c>
    </row>
    <row r="762" spans="1:6" s="1" customFormat="1" ht="12.75" customHeight="1" x14ac:dyDescent="0.2">
      <c r="A762" s="83" t="s">
        <v>1521</v>
      </c>
      <c r="B762" s="84" t="s">
        <v>1522</v>
      </c>
      <c r="C762" s="85" t="s">
        <v>1521</v>
      </c>
      <c r="D762" s="107">
        <v>0</v>
      </c>
      <c r="E762" s="107">
        <v>0</v>
      </c>
      <c r="F762" s="86" t="str">
        <f t="shared" si="14"/>
        <v>-</v>
      </c>
    </row>
    <row r="763" spans="1:6" s="1" customFormat="1" ht="12.75" customHeight="1" x14ac:dyDescent="0.2">
      <c r="A763" s="83" t="s">
        <v>1523</v>
      </c>
      <c r="B763" s="84" t="s">
        <v>1524</v>
      </c>
      <c r="C763" s="85" t="s">
        <v>1523</v>
      </c>
      <c r="D763" s="107">
        <v>0</v>
      </c>
      <c r="E763" s="107">
        <v>0</v>
      </c>
      <c r="F763" s="86" t="str">
        <f t="shared" si="14"/>
        <v>-</v>
      </c>
    </row>
    <row r="764" spans="1:6" s="1" customFormat="1" ht="12.75" customHeight="1" x14ac:dyDescent="0.2">
      <c r="A764" s="83" t="s">
        <v>1525</v>
      </c>
      <c r="B764" s="84" t="s">
        <v>1526</v>
      </c>
      <c r="C764" s="85" t="s">
        <v>1525</v>
      </c>
      <c r="D764" s="107">
        <v>0</v>
      </c>
      <c r="E764" s="107">
        <v>0</v>
      </c>
      <c r="F764" s="86" t="str">
        <f t="shared" si="14"/>
        <v>-</v>
      </c>
    </row>
    <row r="765" spans="1:6" s="1" customFormat="1" ht="12.75" customHeight="1" x14ac:dyDescent="0.2">
      <c r="A765" s="83" t="s">
        <v>1527</v>
      </c>
      <c r="B765" s="84" t="s">
        <v>1528</v>
      </c>
      <c r="C765" s="85" t="s">
        <v>1527</v>
      </c>
      <c r="D765" s="107">
        <v>0</v>
      </c>
      <c r="E765" s="107">
        <v>0</v>
      </c>
      <c r="F765" s="86" t="str">
        <f t="shared" si="14"/>
        <v>-</v>
      </c>
    </row>
    <row r="766" spans="1:6" s="1" customFormat="1" ht="12.75" customHeight="1" x14ac:dyDescent="0.2">
      <c r="A766" s="83" t="s">
        <v>1529</v>
      </c>
      <c r="B766" s="84" t="s">
        <v>1530</v>
      </c>
      <c r="C766" s="85" t="s">
        <v>1529</v>
      </c>
      <c r="D766" s="107">
        <v>0</v>
      </c>
      <c r="E766" s="107">
        <v>0</v>
      </c>
      <c r="F766" s="86" t="str">
        <f t="shared" si="14"/>
        <v>-</v>
      </c>
    </row>
    <row r="767" spans="1:6" s="1" customFormat="1" ht="24" customHeight="1" x14ac:dyDescent="0.2">
      <c r="A767" s="83" t="s">
        <v>1531</v>
      </c>
      <c r="B767" s="108" t="s">
        <v>1532</v>
      </c>
      <c r="C767" s="85" t="s">
        <v>1531</v>
      </c>
      <c r="D767" s="107">
        <v>0</v>
      </c>
      <c r="E767" s="107">
        <v>0</v>
      </c>
      <c r="F767" s="86" t="str">
        <f t="shared" si="14"/>
        <v>-</v>
      </c>
    </row>
    <row r="768" spans="1:6" s="1" customFormat="1" ht="12.75" customHeight="1" x14ac:dyDescent="0.2">
      <c r="A768" s="83" t="s">
        <v>1533</v>
      </c>
      <c r="B768" s="84" t="s">
        <v>1534</v>
      </c>
      <c r="C768" s="85" t="s">
        <v>1533</v>
      </c>
      <c r="D768" s="107">
        <v>0</v>
      </c>
      <c r="E768" s="107">
        <v>0</v>
      </c>
      <c r="F768" s="86" t="str">
        <f t="shared" si="14"/>
        <v>-</v>
      </c>
    </row>
    <row r="769" spans="1:6" s="1" customFormat="1" ht="12.75" customHeight="1" x14ac:dyDescent="0.2">
      <c r="A769" s="83" t="s">
        <v>1535</v>
      </c>
      <c r="B769" s="84" t="s">
        <v>1536</v>
      </c>
      <c r="C769" s="85" t="s">
        <v>1535</v>
      </c>
      <c r="D769" s="107">
        <v>0</v>
      </c>
      <c r="E769" s="107">
        <v>0</v>
      </c>
      <c r="F769" s="86" t="str">
        <f t="shared" si="14"/>
        <v>-</v>
      </c>
    </row>
    <row r="770" spans="1:6" s="1" customFormat="1" ht="12.75" customHeight="1" x14ac:dyDescent="0.2">
      <c r="A770" s="83" t="s">
        <v>1537</v>
      </c>
      <c r="B770" s="84" t="s">
        <v>1538</v>
      </c>
      <c r="C770" s="85" t="s">
        <v>1537</v>
      </c>
      <c r="D770" s="107">
        <v>0</v>
      </c>
      <c r="E770" s="107">
        <v>0</v>
      </c>
      <c r="F770" s="86" t="str">
        <f t="shared" si="14"/>
        <v>-</v>
      </c>
    </row>
    <row r="771" spans="1:6" s="1" customFormat="1" ht="12.75" customHeight="1" x14ac:dyDescent="0.2">
      <c r="A771" s="83" t="s">
        <v>1539</v>
      </c>
      <c r="B771" s="84" t="s">
        <v>1540</v>
      </c>
      <c r="C771" s="85" t="s">
        <v>1539</v>
      </c>
      <c r="D771" s="107">
        <v>0</v>
      </c>
      <c r="E771" s="107">
        <v>0</v>
      </c>
      <c r="F771" s="86" t="str">
        <f t="shared" si="14"/>
        <v>-</v>
      </c>
    </row>
    <row r="772" spans="1:6" s="1" customFormat="1" ht="12.75" customHeight="1" x14ac:dyDescent="0.2">
      <c r="A772" s="83" t="s">
        <v>1541</v>
      </c>
      <c r="B772" s="84" t="s">
        <v>1542</v>
      </c>
      <c r="C772" s="85" t="s">
        <v>1541</v>
      </c>
      <c r="D772" s="107">
        <v>0</v>
      </c>
      <c r="E772" s="107">
        <v>0</v>
      </c>
      <c r="F772" s="86" t="str">
        <f t="shared" si="14"/>
        <v>-</v>
      </c>
    </row>
    <row r="773" spans="1:6" s="1" customFormat="1" ht="24" customHeight="1" x14ac:dyDescent="0.2">
      <c r="A773" s="83" t="s">
        <v>1543</v>
      </c>
      <c r="B773" s="84" t="s">
        <v>1544</v>
      </c>
      <c r="C773" s="85" t="s">
        <v>1543</v>
      </c>
      <c r="D773" s="107">
        <v>0</v>
      </c>
      <c r="E773" s="107">
        <v>0</v>
      </c>
      <c r="F773" s="86" t="str">
        <f t="shared" si="14"/>
        <v>-</v>
      </c>
    </row>
    <row r="774" spans="1:6" s="1" customFormat="1" ht="24" customHeight="1" x14ac:dyDescent="0.2">
      <c r="A774" s="83" t="s">
        <v>1545</v>
      </c>
      <c r="B774" s="108" t="s">
        <v>1546</v>
      </c>
      <c r="C774" s="85" t="s">
        <v>1545</v>
      </c>
      <c r="D774" s="107">
        <v>0</v>
      </c>
      <c r="E774" s="107">
        <v>0</v>
      </c>
      <c r="F774" s="86" t="str">
        <f t="shared" si="14"/>
        <v>-</v>
      </c>
    </row>
    <row r="775" spans="1:6" s="1" customFormat="1" ht="12.75" customHeight="1" x14ac:dyDescent="0.2">
      <c r="A775" s="83" t="s">
        <v>1547</v>
      </c>
      <c r="B775" s="108" t="s">
        <v>1548</v>
      </c>
      <c r="C775" s="85" t="s">
        <v>1547</v>
      </c>
      <c r="D775" s="107">
        <v>0</v>
      </c>
      <c r="E775" s="107">
        <v>0</v>
      </c>
      <c r="F775" s="86" t="str">
        <f t="shared" si="14"/>
        <v>-</v>
      </c>
    </row>
    <row r="776" spans="1:6" s="1" customFormat="1" ht="12.75" customHeight="1" x14ac:dyDescent="0.2">
      <c r="A776" s="83" t="s">
        <v>1549</v>
      </c>
      <c r="B776" s="108" t="s">
        <v>1550</v>
      </c>
      <c r="C776" s="85" t="s">
        <v>1549</v>
      </c>
      <c r="D776" s="107">
        <v>0</v>
      </c>
      <c r="E776" s="107">
        <v>0</v>
      </c>
      <c r="F776" s="86" t="str">
        <f t="shared" si="14"/>
        <v>-</v>
      </c>
    </row>
    <row r="777" spans="1:6" s="1" customFormat="1" ht="12.75" customHeight="1" x14ac:dyDescent="0.2">
      <c r="A777" s="83" t="s">
        <v>1551</v>
      </c>
      <c r="B777" s="108" t="s">
        <v>1552</v>
      </c>
      <c r="C777" s="85" t="s">
        <v>1551</v>
      </c>
      <c r="D777" s="107">
        <v>0</v>
      </c>
      <c r="E777" s="107">
        <v>0</v>
      </c>
      <c r="F777" s="86" t="str">
        <f t="shared" ref="F777:F840" si="15">IF(D777&lt;&gt;0,IF(E777/D777&gt;=100,"&gt;&gt;100",E777/D777*100),"-")</f>
        <v>-</v>
      </c>
    </row>
    <row r="778" spans="1:6" s="1" customFormat="1" ht="12.75" customHeight="1" x14ac:dyDescent="0.2">
      <c r="A778" s="83" t="s">
        <v>1553</v>
      </c>
      <c r="B778" s="108" t="s">
        <v>1554</v>
      </c>
      <c r="C778" s="85" t="s">
        <v>1553</v>
      </c>
      <c r="D778" s="107">
        <v>0</v>
      </c>
      <c r="E778" s="107">
        <v>0</v>
      </c>
      <c r="F778" s="86" t="str">
        <f t="shared" si="15"/>
        <v>-</v>
      </c>
    </row>
    <row r="779" spans="1:6" s="1" customFormat="1" ht="24" customHeight="1" x14ac:dyDescent="0.2">
      <c r="A779" s="83" t="s">
        <v>1555</v>
      </c>
      <c r="B779" s="108" t="s">
        <v>1556</v>
      </c>
      <c r="C779" s="85" t="s">
        <v>1555</v>
      </c>
      <c r="D779" s="107">
        <v>0</v>
      </c>
      <c r="E779" s="107">
        <v>0</v>
      </c>
      <c r="F779" s="86" t="str">
        <f t="shared" si="15"/>
        <v>-</v>
      </c>
    </row>
    <row r="780" spans="1:6" s="1" customFormat="1" ht="24" customHeight="1" x14ac:dyDescent="0.2">
      <c r="A780" s="83" t="s">
        <v>1557</v>
      </c>
      <c r="B780" s="108" t="s">
        <v>1558</v>
      </c>
      <c r="C780" s="85" t="s">
        <v>1557</v>
      </c>
      <c r="D780" s="107">
        <v>0</v>
      </c>
      <c r="E780" s="107">
        <v>0</v>
      </c>
      <c r="F780" s="86" t="str">
        <f t="shared" si="15"/>
        <v>-</v>
      </c>
    </row>
    <row r="781" spans="1:6" s="1" customFormat="1" ht="12.75" customHeight="1" x14ac:dyDescent="0.2">
      <c r="A781" s="83" t="s">
        <v>1559</v>
      </c>
      <c r="B781" s="108" t="s">
        <v>1560</v>
      </c>
      <c r="C781" s="85" t="s">
        <v>1559</v>
      </c>
      <c r="D781" s="107">
        <v>0</v>
      </c>
      <c r="E781" s="107">
        <v>0</v>
      </c>
      <c r="F781" s="86" t="str">
        <f t="shared" si="15"/>
        <v>-</v>
      </c>
    </row>
    <row r="782" spans="1:6" s="1" customFormat="1" ht="24" customHeight="1" x14ac:dyDescent="0.2">
      <c r="A782" s="83" t="s">
        <v>1561</v>
      </c>
      <c r="B782" s="108" t="s">
        <v>1562</v>
      </c>
      <c r="C782" s="85" t="s">
        <v>1561</v>
      </c>
      <c r="D782" s="107">
        <v>0</v>
      </c>
      <c r="E782" s="107">
        <v>0</v>
      </c>
      <c r="F782" s="86" t="str">
        <f t="shared" si="15"/>
        <v>-</v>
      </c>
    </row>
    <row r="783" spans="1:6" s="1" customFormat="1" ht="12.75" customHeight="1" x14ac:dyDescent="0.2">
      <c r="A783" s="83" t="s">
        <v>1563</v>
      </c>
      <c r="B783" s="108" t="s">
        <v>1564</v>
      </c>
      <c r="C783" s="85" t="s">
        <v>1563</v>
      </c>
      <c r="D783" s="107">
        <v>0</v>
      </c>
      <c r="E783" s="107">
        <v>0</v>
      </c>
      <c r="F783" s="86" t="str">
        <f t="shared" si="15"/>
        <v>-</v>
      </c>
    </row>
    <row r="784" spans="1:6" s="1" customFormat="1" ht="12.75" customHeight="1" x14ac:dyDescent="0.2">
      <c r="A784" s="83" t="s">
        <v>1565</v>
      </c>
      <c r="B784" s="108" t="s">
        <v>1566</v>
      </c>
      <c r="C784" s="85" t="s">
        <v>1565</v>
      </c>
      <c r="D784" s="107">
        <v>0</v>
      </c>
      <c r="E784" s="107">
        <v>0</v>
      </c>
      <c r="F784" s="86" t="str">
        <f t="shared" si="15"/>
        <v>-</v>
      </c>
    </row>
    <row r="785" spans="1:6" s="1" customFormat="1" ht="24" customHeight="1" x14ac:dyDescent="0.2">
      <c r="A785" s="83" t="s">
        <v>1567</v>
      </c>
      <c r="B785" s="108" t="s">
        <v>1568</v>
      </c>
      <c r="C785" s="85" t="s">
        <v>1567</v>
      </c>
      <c r="D785" s="107">
        <v>0</v>
      </c>
      <c r="E785" s="107">
        <v>0</v>
      </c>
      <c r="F785" s="86" t="str">
        <f t="shared" si="15"/>
        <v>-</v>
      </c>
    </row>
    <row r="786" spans="1:6" s="1" customFormat="1" ht="24" customHeight="1" x14ac:dyDescent="0.2">
      <c r="A786" s="83" t="s">
        <v>1569</v>
      </c>
      <c r="B786" s="108" t="s">
        <v>1570</v>
      </c>
      <c r="C786" s="85" t="s">
        <v>1569</v>
      </c>
      <c r="D786" s="107">
        <v>0</v>
      </c>
      <c r="E786" s="107">
        <v>0</v>
      </c>
      <c r="F786" s="86" t="str">
        <f t="shared" si="15"/>
        <v>-</v>
      </c>
    </row>
    <row r="787" spans="1:6" s="1" customFormat="1" ht="24" customHeight="1" x14ac:dyDescent="0.2">
      <c r="A787" s="83" t="s">
        <v>1571</v>
      </c>
      <c r="B787" s="108" t="s">
        <v>1572</v>
      </c>
      <c r="C787" s="85" t="s">
        <v>1571</v>
      </c>
      <c r="D787" s="107">
        <v>0</v>
      </c>
      <c r="E787" s="107">
        <v>0</v>
      </c>
      <c r="F787" s="86" t="str">
        <f t="shared" si="15"/>
        <v>-</v>
      </c>
    </row>
    <row r="788" spans="1:6" s="1" customFormat="1" ht="24" customHeight="1" x14ac:dyDescent="0.2">
      <c r="A788" s="83" t="s">
        <v>1573</v>
      </c>
      <c r="B788" s="108" t="s">
        <v>1574</v>
      </c>
      <c r="C788" s="85" t="s">
        <v>1573</v>
      </c>
      <c r="D788" s="107">
        <v>0</v>
      </c>
      <c r="E788" s="107">
        <v>0</v>
      </c>
      <c r="F788" s="86" t="str">
        <f t="shared" si="15"/>
        <v>-</v>
      </c>
    </row>
    <row r="789" spans="1:6" s="1" customFormat="1" ht="24" customHeight="1" x14ac:dyDescent="0.2">
      <c r="A789" s="83" t="s">
        <v>1575</v>
      </c>
      <c r="B789" s="108" t="s">
        <v>1576</v>
      </c>
      <c r="C789" s="85" t="s">
        <v>1575</v>
      </c>
      <c r="D789" s="107">
        <v>0</v>
      </c>
      <c r="E789" s="107">
        <v>0</v>
      </c>
      <c r="F789" s="86" t="str">
        <f t="shared" si="15"/>
        <v>-</v>
      </c>
    </row>
    <row r="790" spans="1:6" s="1" customFormat="1" ht="24" customHeight="1" x14ac:dyDescent="0.2">
      <c r="A790" s="83" t="s">
        <v>1577</v>
      </c>
      <c r="B790" s="84" t="s">
        <v>1578</v>
      </c>
      <c r="C790" s="85" t="s">
        <v>1577</v>
      </c>
      <c r="D790" s="107">
        <v>0</v>
      </c>
      <c r="E790" s="107">
        <v>0</v>
      </c>
      <c r="F790" s="86" t="str">
        <f t="shared" si="15"/>
        <v>-</v>
      </c>
    </row>
    <row r="791" spans="1:6" s="1" customFormat="1" ht="24" customHeight="1" x14ac:dyDescent="0.2">
      <c r="A791" s="83" t="s">
        <v>1579</v>
      </c>
      <c r="B791" s="84" t="s">
        <v>1580</v>
      </c>
      <c r="C791" s="85" t="s">
        <v>1579</v>
      </c>
      <c r="D791" s="107">
        <v>0</v>
      </c>
      <c r="E791" s="107">
        <v>0</v>
      </c>
      <c r="F791" s="86" t="str">
        <f t="shared" si="15"/>
        <v>-</v>
      </c>
    </row>
    <row r="792" spans="1:6" s="1" customFormat="1" ht="24" customHeight="1" x14ac:dyDescent="0.2">
      <c r="A792" s="83" t="s">
        <v>1581</v>
      </c>
      <c r="B792" s="84" t="s">
        <v>1582</v>
      </c>
      <c r="C792" s="85" t="s">
        <v>1581</v>
      </c>
      <c r="D792" s="107">
        <v>0</v>
      </c>
      <c r="E792" s="107">
        <v>0</v>
      </c>
      <c r="F792" s="86" t="str">
        <f t="shared" si="15"/>
        <v>-</v>
      </c>
    </row>
    <row r="793" spans="1:6" s="1" customFormat="1" ht="24" customHeight="1" x14ac:dyDescent="0.2">
      <c r="A793" s="83" t="s">
        <v>1583</v>
      </c>
      <c r="B793" s="84" t="s">
        <v>1584</v>
      </c>
      <c r="C793" s="85" t="s">
        <v>1583</v>
      </c>
      <c r="D793" s="107">
        <v>0</v>
      </c>
      <c r="E793" s="107">
        <v>0</v>
      </c>
      <c r="F793" s="86" t="str">
        <f t="shared" si="15"/>
        <v>-</v>
      </c>
    </row>
    <row r="794" spans="1:6" s="1" customFormat="1" ht="12.75" customHeight="1" x14ac:dyDescent="0.2">
      <c r="A794" s="83" t="s">
        <v>1585</v>
      </c>
      <c r="B794" s="84" t="s">
        <v>1586</v>
      </c>
      <c r="C794" s="85" t="s">
        <v>1585</v>
      </c>
      <c r="D794" s="107">
        <v>0</v>
      </c>
      <c r="E794" s="107">
        <v>0</v>
      </c>
      <c r="F794" s="86" t="str">
        <f t="shared" si="15"/>
        <v>-</v>
      </c>
    </row>
    <row r="795" spans="1:6" s="1" customFormat="1" ht="12.75" customHeight="1" x14ac:dyDescent="0.2">
      <c r="A795" s="83" t="s">
        <v>1587</v>
      </c>
      <c r="B795" s="84" t="s">
        <v>1588</v>
      </c>
      <c r="C795" s="85" t="s">
        <v>1587</v>
      </c>
      <c r="D795" s="107">
        <v>0</v>
      </c>
      <c r="E795" s="107">
        <v>0</v>
      </c>
      <c r="F795" s="86" t="str">
        <f t="shared" si="15"/>
        <v>-</v>
      </c>
    </row>
    <row r="796" spans="1:6" s="1" customFormat="1" ht="12.75" customHeight="1" x14ac:dyDescent="0.2">
      <c r="A796" s="83" t="s">
        <v>1589</v>
      </c>
      <c r="B796" s="84" t="s">
        <v>1590</v>
      </c>
      <c r="C796" s="85" t="s">
        <v>1589</v>
      </c>
      <c r="D796" s="107">
        <v>0</v>
      </c>
      <c r="E796" s="107">
        <v>0</v>
      </c>
      <c r="F796" s="86" t="str">
        <f t="shared" si="15"/>
        <v>-</v>
      </c>
    </row>
    <row r="797" spans="1:6" s="1" customFormat="1" ht="24" customHeight="1" x14ac:dyDescent="0.2">
      <c r="A797" s="83" t="s">
        <v>1591</v>
      </c>
      <c r="B797" s="84" t="s">
        <v>1592</v>
      </c>
      <c r="C797" s="85" t="s">
        <v>1591</v>
      </c>
      <c r="D797" s="107">
        <v>0</v>
      </c>
      <c r="E797" s="107">
        <v>0</v>
      </c>
      <c r="F797" s="86" t="str">
        <f t="shared" si="15"/>
        <v>-</v>
      </c>
    </row>
    <row r="798" spans="1:6" s="1" customFormat="1" ht="24" customHeight="1" x14ac:dyDescent="0.2">
      <c r="A798" s="83" t="s">
        <v>1593</v>
      </c>
      <c r="B798" s="84" t="s">
        <v>1594</v>
      </c>
      <c r="C798" s="85" t="s">
        <v>1593</v>
      </c>
      <c r="D798" s="107">
        <v>0</v>
      </c>
      <c r="E798" s="107">
        <v>0</v>
      </c>
      <c r="F798" s="86" t="str">
        <f t="shared" si="15"/>
        <v>-</v>
      </c>
    </row>
    <row r="799" spans="1:6" s="1" customFormat="1" ht="24" customHeight="1" x14ac:dyDescent="0.2">
      <c r="A799" s="83" t="s">
        <v>1595</v>
      </c>
      <c r="B799" s="84" t="s">
        <v>1596</v>
      </c>
      <c r="C799" s="85" t="s">
        <v>1595</v>
      </c>
      <c r="D799" s="107">
        <v>0</v>
      </c>
      <c r="E799" s="107">
        <v>0</v>
      </c>
      <c r="F799" s="86" t="str">
        <f t="shared" si="15"/>
        <v>-</v>
      </c>
    </row>
    <row r="800" spans="1:6" s="1" customFormat="1" ht="24" customHeight="1" x14ac:dyDescent="0.2">
      <c r="A800" s="83" t="s">
        <v>1597</v>
      </c>
      <c r="B800" s="84" t="s">
        <v>1598</v>
      </c>
      <c r="C800" s="85" t="s">
        <v>1597</v>
      </c>
      <c r="D800" s="107">
        <v>0</v>
      </c>
      <c r="E800" s="107">
        <v>0</v>
      </c>
      <c r="F800" s="86" t="str">
        <f t="shared" si="15"/>
        <v>-</v>
      </c>
    </row>
    <row r="801" spans="1:6" s="1" customFormat="1" ht="24" customHeight="1" x14ac:dyDescent="0.2">
      <c r="A801" s="83" t="s">
        <v>1599</v>
      </c>
      <c r="B801" s="84" t="s">
        <v>1600</v>
      </c>
      <c r="C801" s="85" t="s">
        <v>1599</v>
      </c>
      <c r="D801" s="107">
        <v>0</v>
      </c>
      <c r="E801" s="107">
        <v>0</v>
      </c>
      <c r="F801" s="86" t="str">
        <f t="shared" si="15"/>
        <v>-</v>
      </c>
    </row>
    <row r="802" spans="1:6" s="1" customFormat="1" ht="24" customHeight="1" x14ac:dyDescent="0.2">
      <c r="A802" s="83" t="s">
        <v>1601</v>
      </c>
      <c r="B802" s="84" t="s">
        <v>1602</v>
      </c>
      <c r="C802" s="85" t="s">
        <v>1601</v>
      </c>
      <c r="D802" s="107">
        <v>0</v>
      </c>
      <c r="E802" s="107">
        <v>0</v>
      </c>
      <c r="F802" s="86" t="str">
        <f t="shared" si="15"/>
        <v>-</v>
      </c>
    </row>
    <row r="803" spans="1:6" s="1" customFormat="1" ht="24" customHeight="1" x14ac:dyDescent="0.2">
      <c r="A803" s="83" t="s">
        <v>1603</v>
      </c>
      <c r="B803" s="84" t="s">
        <v>1604</v>
      </c>
      <c r="C803" s="85" t="s">
        <v>1603</v>
      </c>
      <c r="D803" s="107">
        <v>0</v>
      </c>
      <c r="E803" s="107">
        <v>0</v>
      </c>
      <c r="F803" s="86" t="str">
        <f t="shared" si="15"/>
        <v>-</v>
      </c>
    </row>
    <row r="804" spans="1:6" s="1" customFormat="1" ht="12.75" customHeight="1" x14ac:dyDescent="0.2">
      <c r="A804" s="83" t="s">
        <v>1605</v>
      </c>
      <c r="B804" s="84" t="s">
        <v>1606</v>
      </c>
      <c r="C804" s="85" t="s">
        <v>1605</v>
      </c>
      <c r="D804" s="107">
        <v>0</v>
      </c>
      <c r="E804" s="107">
        <v>0</v>
      </c>
      <c r="F804" s="86" t="str">
        <f t="shared" si="15"/>
        <v>-</v>
      </c>
    </row>
    <row r="805" spans="1:6" s="1" customFormat="1" ht="12.75" customHeight="1" x14ac:dyDescent="0.2">
      <c r="A805" s="83" t="s">
        <v>1607</v>
      </c>
      <c r="B805" s="84" t="s">
        <v>1608</v>
      </c>
      <c r="C805" s="85" t="s">
        <v>1607</v>
      </c>
      <c r="D805" s="107">
        <v>0</v>
      </c>
      <c r="E805" s="107">
        <v>0</v>
      </c>
      <c r="F805" s="86" t="str">
        <f t="shared" si="15"/>
        <v>-</v>
      </c>
    </row>
    <row r="806" spans="1:6" s="1" customFormat="1" ht="24" customHeight="1" x14ac:dyDescent="0.2">
      <c r="A806" s="83" t="s">
        <v>1609</v>
      </c>
      <c r="B806" s="84" t="s">
        <v>1610</v>
      </c>
      <c r="C806" s="85" t="s">
        <v>1609</v>
      </c>
      <c r="D806" s="107">
        <v>0</v>
      </c>
      <c r="E806" s="107">
        <v>0</v>
      </c>
      <c r="F806" s="86" t="str">
        <f t="shared" si="15"/>
        <v>-</v>
      </c>
    </row>
    <row r="807" spans="1:6" s="1" customFormat="1" ht="24" customHeight="1" x14ac:dyDescent="0.2">
      <c r="A807" s="83" t="s">
        <v>1611</v>
      </c>
      <c r="B807" s="84" t="s">
        <v>1612</v>
      </c>
      <c r="C807" s="85" t="s">
        <v>1611</v>
      </c>
      <c r="D807" s="107">
        <v>0</v>
      </c>
      <c r="E807" s="107">
        <v>0</v>
      </c>
      <c r="F807" s="86" t="str">
        <f t="shared" si="15"/>
        <v>-</v>
      </c>
    </row>
    <row r="808" spans="1:6" s="1" customFormat="1" ht="12.75" customHeight="1" x14ac:dyDescent="0.2">
      <c r="A808" s="83" t="s">
        <v>1613</v>
      </c>
      <c r="B808" s="84" t="s">
        <v>1614</v>
      </c>
      <c r="C808" s="85" t="s">
        <v>1613</v>
      </c>
      <c r="D808" s="107">
        <v>0</v>
      </c>
      <c r="E808" s="107">
        <v>0</v>
      </c>
      <c r="F808" s="86" t="str">
        <f t="shared" si="15"/>
        <v>-</v>
      </c>
    </row>
    <row r="809" spans="1:6" s="1" customFormat="1" ht="12.75" customHeight="1" x14ac:dyDescent="0.2">
      <c r="A809" s="83" t="s">
        <v>1615</v>
      </c>
      <c r="B809" s="84" t="s">
        <v>1616</v>
      </c>
      <c r="C809" s="85" t="s">
        <v>1615</v>
      </c>
      <c r="D809" s="107">
        <v>0</v>
      </c>
      <c r="E809" s="107">
        <v>0</v>
      </c>
      <c r="F809" s="86" t="str">
        <f t="shared" si="15"/>
        <v>-</v>
      </c>
    </row>
    <row r="810" spans="1:6" s="1" customFormat="1" ht="12.75" customHeight="1" x14ac:dyDescent="0.2">
      <c r="A810" s="83" t="s">
        <v>1617</v>
      </c>
      <c r="B810" s="84" t="s">
        <v>1618</v>
      </c>
      <c r="C810" s="85" t="s">
        <v>1617</v>
      </c>
      <c r="D810" s="107">
        <v>0</v>
      </c>
      <c r="E810" s="107">
        <v>0</v>
      </c>
      <c r="F810" s="86" t="str">
        <f t="shared" si="15"/>
        <v>-</v>
      </c>
    </row>
    <row r="811" spans="1:6" s="1" customFormat="1" ht="12.75" customHeight="1" x14ac:dyDescent="0.2">
      <c r="A811" s="83" t="s">
        <v>1619</v>
      </c>
      <c r="B811" s="84" t="s">
        <v>1620</v>
      </c>
      <c r="C811" s="85" t="s">
        <v>1619</v>
      </c>
      <c r="D811" s="107">
        <v>0</v>
      </c>
      <c r="E811" s="107">
        <v>0</v>
      </c>
      <c r="F811" s="86" t="str">
        <f t="shared" si="15"/>
        <v>-</v>
      </c>
    </row>
    <row r="812" spans="1:6" s="1" customFormat="1" ht="12.75" customHeight="1" x14ac:dyDescent="0.2">
      <c r="A812" s="83" t="s">
        <v>1621</v>
      </c>
      <c r="B812" s="84" t="s">
        <v>1622</v>
      </c>
      <c r="C812" s="85" t="s">
        <v>1621</v>
      </c>
      <c r="D812" s="107">
        <v>0</v>
      </c>
      <c r="E812" s="107">
        <v>0</v>
      </c>
      <c r="F812" s="86" t="str">
        <f t="shared" si="15"/>
        <v>-</v>
      </c>
    </row>
    <row r="813" spans="1:6" s="1" customFormat="1" ht="12.75" customHeight="1" x14ac:dyDescent="0.2">
      <c r="A813" s="83" t="s">
        <v>1623</v>
      </c>
      <c r="B813" s="84" t="s">
        <v>1624</v>
      </c>
      <c r="C813" s="85" t="s">
        <v>1623</v>
      </c>
      <c r="D813" s="107">
        <v>0</v>
      </c>
      <c r="E813" s="107">
        <v>0</v>
      </c>
      <c r="F813" s="86" t="str">
        <f t="shared" si="15"/>
        <v>-</v>
      </c>
    </row>
    <row r="814" spans="1:6" s="1" customFormat="1" ht="12.75" customHeight="1" x14ac:dyDescent="0.2">
      <c r="A814" s="83" t="s">
        <v>1625</v>
      </c>
      <c r="B814" s="84" t="s">
        <v>1626</v>
      </c>
      <c r="C814" s="85" t="s">
        <v>1625</v>
      </c>
      <c r="D814" s="107">
        <v>0</v>
      </c>
      <c r="E814" s="107">
        <v>0</v>
      </c>
      <c r="F814" s="86" t="str">
        <f t="shared" si="15"/>
        <v>-</v>
      </c>
    </row>
    <row r="815" spans="1:6" s="1" customFormat="1" ht="12.75" customHeight="1" x14ac:dyDescent="0.2">
      <c r="A815" s="83" t="s">
        <v>1627</v>
      </c>
      <c r="B815" s="84" t="s">
        <v>1628</v>
      </c>
      <c r="C815" s="85" t="s">
        <v>1627</v>
      </c>
      <c r="D815" s="107">
        <v>0</v>
      </c>
      <c r="E815" s="107">
        <v>0</v>
      </c>
      <c r="F815" s="86" t="str">
        <f t="shared" si="15"/>
        <v>-</v>
      </c>
    </row>
    <row r="816" spans="1:6" s="1" customFormat="1" ht="12.75" customHeight="1" x14ac:dyDescent="0.2">
      <c r="A816" s="83" t="s">
        <v>1629</v>
      </c>
      <c r="B816" s="84" t="s">
        <v>1630</v>
      </c>
      <c r="C816" s="85" t="s">
        <v>1629</v>
      </c>
      <c r="D816" s="107">
        <v>0</v>
      </c>
      <c r="E816" s="107">
        <v>0</v>
      </c>
      <c r="F816" s="86" t="str">
        <f t="shared" si="15"/>
        <v>-</v>
      </c>
    </row>
    <row r="817" spans="1:6" s="1" customFormat="1" ht="12.75" customHeight="1" x14ac:dyDescent="0.2">
      <c r="A817" s="83" t="s">
        <v>1631</v>
      </c>
      <c r="B817" s="84" t="s">
        <v>1632</v>
      </c>
      <c r="C817" s="85" t="s">
        <v>1631</v>
      </c>
      <c r="D817" s="107">
        <v>0</v>
      </c>
      <c r="E817" s="107">
        <v>0</v>
      </c>
      <c r="F817" s="86" t="str">
        <f t="shared" si="15"/>
        <v>-</v>
      </c>
    </row>
    <row r="818" spans="1:6" s="1" customFormat="1" ht="12.75" customHeight="1" x14ac:dyDescent="0.2">
      <c r="A818" s="83" t="s">
        <v>1633</v>
      </c>
      <c r="B818" s="84" t="s">
        <v>1634</v>
      </c>
      <c r="C818" s="85" t="s">
        <v>1633</v>
      </c>
      <c r="D818" s="107">
        <v>0</v>
      </c>
      <c r="E818" s="107">
        <v>0</v>
      </c>
      <c r="F818" s="86" t="str">
        <f t="shared" si="15"/>
        <v>-</v>
      </c>
    </row>
    <row r="819" spans="1:6" s="1" customFormat="1" ht="12.75" customHeight="1" x14ac:dyDescent="0.2">
      <c r="A819" s="83" t="s">
        <v>1635</v>
      </c>
      <c r="B819" s="84" t="s">
        <v>1636</v>
      </c>
      <c r="C819" s="85" t="s">
        <v>1635</v>
      </c>
      <c r="D819" s="107">
        <v>0</v>
      </c>
      <c r="E819" s="107">
        <v>0</v>
      </c>
      <c r="F819" s="86" t="str">
        <f t="shared" si="15"/>
        <v>-</v>
      </c>
    </row>
    <row r="820" spans="1:6" s="1" customFormat="1" ht="24" customHeight="1" x14ac:dyDescent="0.2">
      <c r="A820" s="83" t="s">
        <v>1637</v>
      </c>
      <c r="B820" s="108" t="s">
        <v>1638</v>
      </c>
      <c r="C820" s="85" t="s">
        <v>1637</v>
      </c>
      <c r="D820" s="107">
        <v>0</v>
      </c>
      <c r="E820" s="107">
        <v>0</v>
      </c>
      <c r="F820" s="86" t="str">
        <f t="shared" si="15"/>
        <v>-</v>
      </c>
    </row>
    <row r="821" spans="1:6" s="1" customFormat="1" ht="12.75" customHeight="1" x14ac:dyDescent="0.2">
      <c r="A821" s="83" t="s">
        <v>1639</v>
      </c>
      <c r="B821" s="84" t="s">
        <v>1640</v>
      </c>
      <c r="C821" s="85" t="s">
        <v>1639</v>
      </c>
      <c r="D821" s="107">
        <v>0</v>
      </c>
      <c r="E821" s="107">
        <v>0</v>
      </c>
      <c r="F821" s="86" t="str">
        <f t="shared" si="15"/>
        <v>-</v>
      </c>
    </row>
    <row r="822" spans="1:6" s="1" customFormat="1" ht="12.75" customHeight="1" x14ac:dyDescent="0.2">
      <c r="A822" s="83" t="s">
        <v>1641</v>
      </c>
      <c r="B822" s="84" t="s">
        <v>1642</v>
      </c>
      <c r="C822" s="85" t="s">
        <v>1641</v>
      </c>
      <c r="D822" s="107">
        <v>0</v>
      </c>
      <c r="E822" s="107">
        <v>0</v>
      </c>
      <c r="F822" s="86" t="str">
        <f t="shared" si="15"/>
        <v>-</v>
      </c>
    </row>
    <row r="823" spans="1:6" s="1" customFormat="1" ht="12.75" customHeight="1" x14ac:dyDescent="0.2">
      <c r="A823" s="83" t="s">
        <v>1643</v>
      </c>
      <c r="B823" s="84" t="s">
        <v>1644</v>
      </c>
      <c r="C823" s="85" t="s">
        <v>1643</v>
      </c>
      <c r="D823" s="107">
        <v>0</v>
      </c>
      <c r="E823" s="107">
        <v>0</v>
      </c>
      <c r="F823" s="86" t="str">
        <f t="shared" si="15"/>
        <v>-</v>
      </c>
    </row>
    <row r="824" spans="1:6" s="1" customFormat="1" ht="12.75" customHeight="1" x14ac:dyDescent="0.2">
      <c r="A824" s="83" t="s">
        <v>1645</v>
      </c>
      <c r="B824" s="84" t="s">
        <v>1646</v>
      </c>
      <c r="C824" s="85" t="s">
        <v>1645</v>
      </c>
      <c r="D824" s="107">
        <v>0</v>
      </c>
      <c r="E824" s="107">
        <v>0</v>
      </c>
      <c r="F824" s="86" t="str">
        <f t="shared" si="15"/>
        <v>-</v>
      </c>
    </row>
    <row r="825" spans="1:6" s="1" customFormat="1" ht="12.75" customHeight="1" x14ac:dyDescent="0.2">
      <c r="A825" s="83" t="s">
        <v>1647</v>
      </c>
      <c r="B825" s="84" t="s">
        <v>1624</v>
      </c>
      <c r="C825" s="85" t="s">
        <v>1647</v>
      </c>
      <c r="D825" s="107">
        <v>0</v>
      </c>
      <c r="E825" s="107">
        <v>0</v>
      </c>
      <c r="F825" s="86" t="str">
        <f t="shared" si="15"/>
        <v>-</v>
      </c>
    </row>
    <row r="826" spans="1:6" s="1" customFormat="1" ht="12.75" customHeight="1" x14ac:dyDescent="0.2">
      <c r="A826" s="83" t="s">
        <v>1648</v>
      </c>
      <c r="B826" s="84" t="s">
        <v>1649</v>
      </c>
      <c r="C826" s="85" t="s">
        <v>1648</v>
      </c>
      <c r="D826" s="107">
        <v>0</v>
      </c>
      <c r="E826" s="107">
        <v>0</v>
      </c>
      <c r="F826" s="86" t="str">
        <f t="shared" si="15"/>
        <v>-</v>
      </c>
    </row>
    <row r="827" spans="1:6" s="1" customFormat="1" ht="12.75" customHeight="1" x14ac:dyDescent="0.2">
      <c r="A827" s="83" t="s">
        <v>1650</v>
      </c>
      <c r="B827" s="84" t="s">
        <v>1651</v>
      </c>
      <c r="C827" s="85" t="s">
        <v>1650</v>
      </c>
      <c r="D827" s="107">
        <v>0</v>
      </c>
      <c r="E827" s="107">
        <v>0</v>
      </c>
      <c r="F827" s="86" t="str">
        <f t="shared" si="15"/>
        <v>-</v>
      </c>
    </row>
    <row r="828" spans="1:6" s="1" customFormat="1" ht="12.75" customHeight="1" x14ac:dyDescent="0.2">
      <c r="A828" s="83" t="s">
        <v>1652</v>
      </c>
      <c r="B828" s="84" t="s">
        <v>1653</v>
      </c>
      <c r="C828" s="85" t="s">
        <v>1652</v>
      </c>
      <c r="D828" s="107">
        <v>43186.32</v>
      </c>
      <c r="E828" s="107">
        <v>43705.7</v>
      </c>
      <c r="F828" s="86">
        <f t="shared" si="15"/>
        <v>101.2026493574817</v>
      </c>
    </row>
    <row r="829" spans="1:6" s="1" customFormat="1" ht="12.75" customHeight="1" x14ac:dyDescent="0.2">
      <c r="A829" s="83" t="s">
        <v>1654</v>
      </c>
      <c r="B829" s="84" t="s">
        <v>1655</v>
      </c>
      <c r="C829" s="85" t="s">
        <v>1654</v>
      </c>
      <c r="D829" s="107">
        <v>0</v>
      </c>
      <c r="E829" s="107">
        <v>0</v>
      </c>
      <c r="F829" s="86" t="str">
        <f t="shared" si="15"/>
        <v>-</v>
      </c>
    </row>
    <row r="830" spans="1:6" s="1" customFormat="1" ht="12.75" customHeight="1" x14ac:dyDescent="0.2">
      <c r="A830" s="83" t="s">
        <v>1656</v>
      </c>
      <c r="B830" s="84" t="s">
        <v>1657</v>
      </c>
      <c r="C830" s="85" t="s">
        <v>1656</v>
      </c>
      <c r="D830" s="107">
        <v>0</v>
      </c>
      <c r="E830" s="107">
        <v>0</v>
      </c>
      <c r="F830" s="86" t="str">
        <f t="shared" si="15"/>
        <v>-</v>
      </c>
    </row>
    <row r="831" spans="1:6" s="1" customFormat="1" ht="12.75" customHeight="1" x14ac:dyDescent="0.2">
      <c r="A831" s="83" t="s">
        <v>1658</v>
      </c>
      <c r="B831" s="84" t="s">
        <v>1659</v>
      </c>
      <c r="C831" s="85" t="s">
        <v>1658</v>
      </c>
      <c r="D831" s="107">
        <v>0</v>
      </c>
      <c r="E831" s="107">
        <v>0</v>
      </c>
      <c r="F831" s="86" t="str">
        <f t="shared" si="15"/>
        <v>-</v>
      </c>
    </row>
    <row r="832" spans="1:6" s="1" customFormat="1" ht="12.75" customHeight="1" x14ac:dyDescent="0.2">
      <c r="A832" s="83" t="s">
        <v>1660</v>
      </c>
      <c r="B832" s="84" t="s">
        <v>1661</v>
      </c>
      <c r="C832" s="85" t="s">
        <v>1660</v>
      </c>
      <c r="D832" s="107">
        <v>0</v>
      </c>
      <c r="E832" s="107">
        <v>0</v>
      </c>
      <c r="F832" s="86" t="str">
        <f t="shared" si="15"/>
        <v>-</v>
      </c>
    </row>
    <row r="833" spans="1:6" s="1" customFormat="1" ht="12.75" customHeight="1" x14ac:dyDescent="0.2">
      <c r="A833" s="83" t="s">
        <v>1662</v>
      </c>
      <c r="B833" s="84" t="s">
        <v>1663</v>
      </c>
      <c r="C833" s="85" t="s">
        <v>1662</v>
      </c>
      <c r="D833" s="107">
        <v>0</v>
      </c>
      <c r="E833" s="107">
        <v>0</v>
      </c>
      <c r="F833" s="86" t="str">
        <f t="shared" si="15"/>
        <v>-</v>
      </c>
    </row>
    <row r="834" spans="1:6" s="1" customFormat="1" ht="12.75" customHeight="1" x14ac:dyDescent="0.2">
      <c r="A834" s="83" t="s">
        <v>1664</v>
      </c>
      <c r="B834" s="84" t="s">
        <v>1665</v>
      </c>
      <c r="C834" s="85" t="s">
        <v>1664</v>
      </c>
      <c r="D834" s="107">
        <v>0</v>
      </c>
      <c r="E834" s="107">
        <v>0</v>
      </c>
      <c r="F834" s="86" t="str">
        <f t="shared" si="15"/>
        <v>-</v>
      </c>
    </row>
    <row r="835" spans="1:6" s="1" customFormat="1" ht="12.75" customHeight="1" x14ac:dyDescent="0.2">
      <c r="A835" s="83" t="s">
        <v>1666</v>
      </c>
      <c r="B835" s="84" t="s">
        <v>1667</v>
      </c>
      <c r="C835" s="85" t="s">
        <v>1666</v>
      </c>
      <c r="D835" s="107">
        <v>0</v>
      </c>
      <c r="E835" s="107">
        <v>0</v>
      </c>
      <c r="F835" s="86" t="str">
        <f t="shared" si="15"/>
        <v>-</v>
      </c>
    </row>
    <row r="836" spans="1:6" s="1" customFormat="1" ht="12.75" customHeight="1" x14ac:dyDescent="0.2">
      <c r="A836" s="83" t="s">
        <v>1668</v>
      </c>
      <c r="B836" s="84" t="s">
        <v>1669</v>
      </c>
      <c r="C836" s="85" t="s">
        <v>1668</v>
      </c>
      <c r="D836" s="107">
        <v>0</v>
      </c>
      <c r="E836" s="107">
        <v>0</v>
      </c>
      <c r="F836" s="86" t="str">
        <f t="shared" si="15"/>
        <v>-</v>
      </c>
    </row>
    <row r="837" spans="1:6" s="1" customFormat="1" ht="12.75" customHeight="1" x14ac:dyDescent="0.2">
      <c r="A837" s="83" t="s">
        <v>1670</v>
      </c>
      <c r="B837" s="84" t="s">
        <v>1671</v>
      </c>
      <c r="C837" s="85" t="s">
        <v>1670</v>
      </c>
      <c r="D837" s="107">
        <v>0</v>
      </c>
      <c r="E837" s="107">
        <v>0</v>
      </c>
      <c r="F837" s="86" t="str">
        <f t="shared" si="15"/>
        <v>-</v>
      </c>
    </row>
    <row r="838" spans="1:6" s="1" customFormat="1" ht="12.75" customHeight="1" x14ac:dyDescent="0.2">
      <c r="A838" s="83" t="s">
        <v>1672</v>
      </c>
      <c r="B838" s="84" t="s">
        <v>1673</v>
      </c>
      <c r="C838" s="85" t="s">
        <v>1672</v>
      </c>
      <c r="D838" s="107">
        <v>0</v>
      </c>
      <c r="E838" s="107">
        <v>0</v>
      </c>
      <c r="F838" s="86" t="str">
        <f t="shared" si="15"/>
        <v>-</v>
      </c>
    </row>
    <row r="839" spans="1:6" s="1" customFormat="1" ht="12.75" customHeight="1" x14ac:dyDescent="0.2">
      <c r="A839" s="83" t="s">
        <v>1674</v>
      </c>
      <c r="B839" s="84" t="s">
        <v>1675</v>
      </c>
      <c r="C839" s="85" t="s">
        <v>1674</v>
      </c>
      <c r="D839" s="107">
        <v>0</v>
      </c>
      <c r="E839" s="107">
        <v>0</v>
      </c>
      <c r="F839" s="86" t="str">
        <f t="shared" si="15"/>
        <v>-</v>
      </c>
    </row>
    <row r="840" spans="1:6" s="1" customFormat="1" ht="12.75" customHeight="1" x14ac:dyDescent="0.2">
      <c r="A840" s="83" t="s">
        <v>1676</v>
      </c>
      <c r="B840" s="84" t="s">
        <v>1677</v>
      </c>
      <c r="C840" s="85" t="s">
        <v>1676</v>
      </c>
      <c r="D840" s="107">
        <v>0</v>
      </c>
      <c r="E840" s="107">
        <v>0</v>
      </c>
      <c r="F840" s="86" t="str">
        <f t="shared" si="15"/>
        <v>-</v>
      </c>
    </row>
    <row r="841" spans="1:6" s="1" customFormat="1" ht="12.75" customHeight="1" x14ac:dyDescent="0.2">
      <c r="A841" s="83" t="s">
        <v>1678</v>
      </c>
      <c r="B841" s="84" t="s">
        <v>1679</v>
      </c>
      <c r="C841" s="85" t="s">
        <v>1678</v>
      </c>
      <c r="D841" s="107">
        <v>0</v>
      </c>
      <c r="E841" s="107">
        <v>0</v>
      </c>
      <c r="F841" s="86" t="str">
        <f t="shared" ref="F841:F904" si="16">IF(D841&lt;&gt;0,IF(E841/D841&gt;=100,"&gt;&gt;100",E841/D841*100),"-")</f>
        <v>-</v>
      </c>
    </row>
    <row r="842" spans="1:6" s="1" customFormat="1" ht="12.75" customHeight="1" x14ac:dyDescent="0.2">
      <c r="A842" s="83" t="s">
        <v>1680</v>
      </c>
      <c r="B842" s="84" t="s">
        <v>1681</v>
      </c>
      <c r="C842" s="85" t="s">
        <v>1680</v>
      </c>
      <c r="D842" s="107">
        <v>0</v>
      </c>
      <c r="E842" s="107">
        <v>0</v>
      </c>
      <c r="F842" s="86" t="str">
        <f t="shared" si="16"/>
        <v>-</v>
      </c>
    </row>
    <row r="843" spans="1:6" s="1" customFormat="1" ht="24" customHeight="1" x14ac:dyDescent="0.2">
      <c r="A843" s="83" t="s">
        <v>1682</v>
      </c>
      <c r="B843" s="84" t="s">
        <v>1683</v>
      </c>
      <c r="C843" s="85" t="s">
        <v>1682</v>
      </c>
      <c r="D843" s="107">
        <v>0</v>
      </c>
      <c r="E843" s="107">
        <v>0</v>
      </c>
      <c r="F843" s="86" t="str">
        <f t="shared" si="16"/>
        <v>-</v>
      </c>
    </row>
    <row r="844" spans="1:6" s="1" customFormat="1" ht="24" customHeight="1" x14ac:dyDescent="0.2">
      <c r="A844" s="83" t="s">
        <v>1684</v>
      </c>
      <c r="B844" s="84" t="s">
        <v>1685</v>
      </c>
      <c r="C844" s="85" t="s">
        <v>1684</v>
      </c>
      <c r="D844" s="107">
        <v>0</v>
      </c>
      <c r="E844" s="107">
        <v>0</v>
      </c>
      <c r="F844" s="86" t="str">
        <f t="shared" si="16"/>
        <v>-</v>
      </c>
    </row>
    <row r="845" spans="1:6" s="1" customFormat="1" ht="12.75" customHeight="1" x14ac:dyDescent="0.2">
      <c r="A845" s="83" t="s">
        <v>1686</v>
      </c>
      <c r="B845" s="84" t="s">
        <v>1687</v>
      </c>
      <c r="C845" s="85" t="s">
        <v>1686</v>
      </c>
      <c r="D845" s="107">
        <v>0</v>
      </c>
      <c r="E845" s="107">
        <v>0</v>
      </c>
      <c r="F845" s="86" t="str">
        <f t="shared" si="16"/>
        <v>-</v>
      </c>
    </row>
    <row r="846" spans="1:6" s="1" customFormat="1" ht="24" customHeight="1" x14ac:dyDescent="0.2">
      <c r="A846" s="83" t="s">
        <v>1688</v>
      </c>
      <c r="B846" s="84" t="s">
        <v>1689</v>
      </c>
      <c r="C846" s="85" t="s">
        <v>1688</v>
      </c>
      <c r="D846" s="107">
        <v>0</v>
      </c>
      <c r="E846" s="107">
        <v>0</v>
      </c>
      <c r="F846" s="86" t="str">
        <f t="shared" si="16"/>
        <v>-</v>
      </c>
    </row>
    <row r="847" spans="1:6" s="1" customFormat="1" ht="12.75" customHeight="1" x14ac:dyDescent="0.2">
      <c r="A847" s="83" t="s">
        <v>1690</v>
      </c>
      <c r="B847" s="84" t="s">
        <v>1691</v>
      </c>
      <c r="C847" s="85" t="s">
        <v>1690</v>
      </c>
      <c r="D847" s="107">
        <v>0</v>
      </c>
      <c r="E847" s="107">
        <v>0</v>
      </c>
      <c r="F847" s="86" t="str">
        <f t="shared" si="16"/>
        <v>-</v>
      </c>
    </row>
    <row r="848" spans="1:6" s="1" customFormat="1" ht="24" customHeight="1" x14ac:dyDescent="0.2">
      <c r="A848" s="83" t="s">
        <v>1692</v>
      </c>
      <c r="B848" s="84" t="s">
        <v>1693</v>
      </c>
      <c r="C848" s="85" t="s">
        <v>1692</v>
      </c>
      <c r="D848" s="107">
        <v>0</v>
      </c>
      <c r="E848" s="107">
        <v>0</v>
      </c>
      <c r="F848" s="86" t="str">
        <f t="shared" si="16"/>
        <v>-</v>
      </c>
    </row>
    <row r="849" spans="1:6" s="1" customFormat="1" ht="24" customHeight="1" x14ac:dyDescent="0.2">
      <c r="A849" s="83" t="s">
        <v>1694</v>
      </c>
      <c r="B849" s="84" t="s">
        <v>1695</v>
      </c>
      <c r="C849" s="85" t="s">
        <v>1694</v>
      </c>
      <c r="D849" s="107">
        <v>0</v>
      </c>
      <c r="E849" s="107">
        <v>0</v>
      </c>
      <c r="F849" s="86" t="str">
        <f t="shared" si="16"/>
        <v>-</v>
      </c>
    </row>
    <row r="850" spans="1:6" s="1" customFormat="1" ht="12.75" customHeight="1" x14ac:dyDescent="0.2">
      <c r="A850" s="83" t="s">
        <v>1696</v>
      </c>
      <c r="B850" s="84" t="s">
        <v>1697</v>
      </c>
      <c r="C850" s="85" t="s">
        <v>1696</v>
      </c>
      <c r="D850" s="107">
        <v>0</v>
      </c>
      <c r="E850" s="107">
        <v>0</v>
      </c>
      <c r="F850" s="86" t="str">
        <f t="shared" si="16"/>
        <v>-</v>
      </c>
    </row>
    <row r="851" spans="1:6" s="1" customFormat="1" ht="12.75" customHeight="1" x14ac:dyDescent="0.2">
      <c r="A851" s="83" t="s">
        <v>1698</v>
      </c>
      <c r="B851" s="84" t="s">
        <v>1699</v>
      </c>
      <c r="C851" s="85" t="s">
        <v>1698</v>
      </c>
      <c r="D851" s="107">
        <v>0</v>
      </c>
      <c r="E851" s="107">
        <v>0</v>
      </c>
      <c r="F851" s="86" t="str">
        <f t="shared" si="16"/>
        <v>-</v>
      </c>
    </row>
    <row r="852" spans="1:6" s="1" customFormat="1" ht="24" customHeight="1" x14ac:dyDescent="0.2">
      <c r="A852" s="83" t="s">
        <v>1700</v>
      </c>
      <c r="B852" s="108" t="s">
        <v>1701</v>
      </c>
      <c r="C852" s="85" t="s">
        <v>1700</v>
      </c>
      <c r="D852" s="107">
        <v>0</v>
      </c>
      <c r="E852" s="107">
        <v>0</v>
      </c>
      <c r="F852" s="86" t="str">
        <f t="shared" si="16"/>
        <v>-</v>
      </c>
    </row>
    <row r="853" spans="1:6" s="1" customFormat="1" ht="24" customHeight="1" x14ac:dyDescent="0.2">
      <c r="A853" s="83" t="s">
        <v>1702</v>
      </c>
      <c r="B853" s="108" t="s">
        <v>1703</v>
      </c>
      <c r="C853" s="85" t="s">
        <v>1702</v>
      </c>
      <c r="D853" s="107">
        <v>0</v>
      </c>
      <c r="E853" s="107">
        <v>0</v>
      </c>
      <c r="F853" s="86" t="str">
        <f t="shared" si="16"/>
        <v>-</v>
      </c>
    </row>
    <row r="854" spans="1:6" s="1" customFormat="1" ht="24" customHeight="1" x14ac:dyDescent="0.2">
      <c r="A854" s="83" t="s">
        <v>1704</v>
      </c>
      <c r="B854" s="84" t="s">
        <v>1705</v>
      </c>
      <c r="C854" s="85" t="s">
        <v>1704</v>
      </c>
      <c r="D854" s="107">
        <v>0</v>
      </c>
      <c r="E854" s="107">
        <v>0</v>
      </c>
      <c r="F854" s="86" t="str">
        <f t="shared" si="16"/>
        <v>-</v>
      </c>
    </row>
    <row r="855" spans="1:6" s="1" customFormat="1" ht="24" customHeight="1" x14ac:dyDescent="0.2">
      <c r="A855" s="83" t="s">
        <v>1706</v>
      </c>
      <c r="B855" s="108" t="s">
        <v>1707</v>
      </c>
      <c r="C855" s="85" t="s">
        <v>1706</v>
      </c>
      <c r="D855" s="107">
        <v>0</v>
      </c>
      <c r="E855" s="107">
        <v>0</v>
      </c>
      <c r="F855" s="86" t="str">
        <f t="shared" si="16"/>
        <v>-</v>
      </c>
    </row>
    <row r="856" spans="1:6" s="1" customFormat="1" ht="24" customHeight="1" x14ac:dyDescent="0.2">
      <c r="A856" s="83" t="s">
        <v>1708</v>
      </c>
      <c r="B856" s="84" t="s">
        <v>1709</v>
      </c>
      <c r="C856" s="85" t="s">
        <v>1708</v>
      </c>
      <c r="D856" s="107">
        <v>0</v>
      </c>
      <c r="E856" s="107">
        <v>0</v>
      </c>
      <c r="F856" s="86" t="str">
        <f t="shared" si="16"/>
        <v>-</v>
      </c>
    </row>
    <row r="857" spans="1:6" s="1" customFormat="1" ht="12.75" customHeight="1" x14ac:dyDescent="0.2">
      <c r="A857" s="83" t="s">
        <v>1710</v>
      </c>
      <c r="B857" s="84" t="s">
        <v>1711</v>
      </c>
      <c r="C857" s="85" t="s">
        <v>1710</v>
      </c>
      <c r="D857" s="107">
        <v>0</v>
      </c>
      <c r="E857" s="107">
        <v>0</v>
      </c>
      <c r="F857" s="86" t="str">
        <f t="shared" si="16"/>
        <v>-</v>
      </c>
    </row>
    <row r="858" spans="1:6" s="1" customFormat="1" ht="12.75" customHeight="1" x14ac:dyDescent="0.2">
      <c r="A858" s="83" t="s">
        <v>1712</v>
      </c>
      <c r="B858" s="84" t="s">
        <v>1713</v>
      </c>
      <c r="C858" s="85" t="s">
        <v>1712</v>
      </c>
      <c r="D858" s="107">
        <v>0</v>
      </c>
      <c r="E858" s="107">
        <v>0</v>
      </c>
      <c r="F858" s="86" t="str">
        <f t="shared" si="16"/>
        <v>-</v>
      </c>
    </row>
    <row r="859" spans="1:6" s="1" customFormat="1" ht="12.75" customHeight="1" x14ac:dyDescent="0.2">
      <c r="A859" s="83" t="s">
        <v>1714</v>
      </c>
      <c r="B859" s="84" t="s">
        <v>1715</v>
      </c>
      <c r="C859" s="85" t="s">
        <v>1714</v>
      </c>
      <c r="D859" s="107">
        <v>0</v>
      </c>
      <c r="E859" s="107">
        <v>0</v>
      </c>
      <c r="F859" s="86" t="str">
        <f t="shared" si="16"/>
        <v>-</v>
      </c>
    </row>
    <row r="860" spans="1:6" s="1" customFormat="1" ht="12.75" customHeight="1" x14ac:dyDescent="0.2">
      <c r="A860" s="83" t="s">
        <v>1716</v>
      </c>
      <c r="B860" s="84" t="s">
        <v>1717</v>
      </c>
      <c r="C860" s="85" t="s">
        <v>1716</v>
      </c>
      <c r="D860" s="107">
        <v>0</v>
      </c>
      <c r="E860" s="107">
        <v>0</v>
      </c>
      <c r="F860" s="86" t="str">
        <f t="shared" si="16"/>
        <v>-</v>
      </c>
    </row>
    <row r="861" spans="1:6" s="1" customFormat="1" ht="12.75" customHeight="1" x14ac:dyDescent="0.2">
      <c r="A861" s="83" t="s">
        <v>1718</v>
      </c>
      <c r="B861" s="84" t="s">
        <v>1719</v>
      </c>
      <c r="C861" s="85" t="s">
        <v>1718</v>
      </c>
      <c r="D861" s="107">
        <v>0</v>
      </c>
      <c r="E861" s="107">
        <v>0</v>
      </c>
      <c r="F861" s="86" t="str">
        <f t="shared" si="16"/>
        <v>-</v>
      </c>
    </row>
    <row r="862" spans="1:6" s="1" customFormat="1" ht="12.75" customHeight="1" x14ac:dyDescent="0.2">
      <c r="A862" s="83" t="s">
        <v>1720</v>
      </c>
      <c r="B862" s="84" t="s">
        <v>1721</v>
      </c>
      <c r="C862" s="85" t="s">
        <v>1720</v>
      </c>
      <c r="D862" s="107">
        <v>0</v>
      </c>
      <c r="E862" s="107">
        <v>0</v>
      </c>
      <c r="F862" s="86" t="str">
        <f t="shared" si="16"/>
        <v>-</v>
      </c>
    </row>
    <row r="863" spans="1:6" s="1" customFormat="1" ht="12.75" customHeight="1" x14ac:dyDescent="0.2">
      <c r="A863" s="83" t="s">
        <v>1722</v>
      </c>
      <c r="B863" s="84" t="s">
        <v>1723</v>
      </c>
      <c r="C863" s="85" t="s">
        <v>1722</v>
      </c>
      <c r="D863" s="107">
        <v>0</v>
      </c>
      <c r="E863" s="107">
        <v>0</v>
      </c>
      <c r="F863" s="86" t="str">
        <f t="shared" si="16"/>
        <v>-</v>
      </c>
    </row>
    <row r="864" spans="1:6" s="1" customFormat="1" ht="12.75" customHeight="1" x14ac:dyDescent="0.2">
      <c r="A864" s="83" t="s">
        <v>1724</v>
      </c>
      <c r="B864" s="84" t="s">
        <v>1725</v>
      </c>
      <c r="C864" s="85" t="s">
        <v>1724</v>
      </c>
      <c r="D864" s="107">
        <v>0</v>
      </c>
      <c r="E864" s="107">
        <v>0</v>
      </c>
      <c r="F864" s="86" t="str">
        <f t="shared" si="16"/>
        <v>-</v>
      </c>
    </row>
    <row r="865" spans="1:6" s="1" customFormat="1" ht="12.75" customHeight="1" x14ac:dyDescent="0.2">
      <c r="A865" s="83" t="s">
        <v>1726</v>
      </c>
      <c r="B865" s="84" t="s">
        <v>1727</v>
      </c>
      <c r="C865" s="85" t="s">
        <v>1726</v>
      </c>
      <c r="D865" s="107">
        <v>0</v>
      </c>
      <c r="E865" s="107">
        <v>0</v>
      </c>
      <c r="F865" s="86" t="str">
        <f t="shared" si="16"/>
        <v>-</v>
      </c>
    </row>
    <row r="866" spans="1:6" s="1" customFormat="1" ht="12.75" customHeight="1" x14ac:dyDescent="0.2">
      <c r="A866" s="83" t="s">
        <v>1728</v>
      </c>
      <c r="B866" s="84" t="s">
        <v>1729</v>
      </c>
      <c r="C866" s="85" t="s">
        <v>1728</v>
      </c>
      <c r="D866" s="107">
        <v>0</v>
      </c>
      <c r="E866" s="107">
        <v>0</v>
      </c>
      <c r="F866" s="86" t="str">
        <f t="shared" si="16"/>
        <v>-</v>
      </c>
    </row>
    <row r="867" spans="1:6" s="1" customFormat="1" ht="12.75" customHeight="1" x14ac:dyDescent="0.2">
      <c r="A867" s="83" t="s">
        <v>1730</v>
      </c>
      <c r="B867" s="84" t="s">
        <v>1731</v>
      </c>
      <c r="C867" s="85" t="s">
        <v>1730</v>
      </c>
      <c r="D867" s="107">
        <v>0</v>
      </c>
      <c r="E867" s="107">
        <v>0</v>
      </c>
      <c r="F867" s="86" t="str">
        <f t="shared" si="16"/>
        <v>-</v>
      </c>
    </row>
    <row r="868" spans="1:6" s="1" customFormat="1" ht="12.75" customHeight="1" x14ac:dyDescent="0.2">
      <c r="A868" s="83" t="s">
        <v>1732</v>
      </c>
      <c r="B868" s="84" t="s">
        <v>1733</v>
      </c>
      <c r="C868" s="85" t="s">
        <v>1732</v>
      </c>
      <c r="D868" s="107">
        <v>0</v>
      </c>
      <c r="E868" s="107">
        <v>0</v>
      </c>
      <c r="F868" s="86" t="str">
        <f t="shared" si="16"/>
        <v>-</v>
      </c>
    </row>
    <row r="869" spans="1:6" s="1" customFormat="1" ht="24" customHeight="1" x14ac:dyDescent="0.2">
      <c r="A869" s="83" t="s">
        <v>1734</v>
      </c>
      <c r="B869" s="108" t="s">
        <v>1735</v>
      </c>
      <c r="C869" s="85" t="s">
        <v>1734</v>
      </c>
      <c r="D869" s="107">
        <v>0</v>
      </c>
      <c r="E869" s="107">
        <v>0</v>
      </c>
      <c r="F869" s="86" t="str">
        <f t="shared" si="16"/>
        <v>-</v>
      </c>
    </row>
    <row r="870" spans="1:6" s="1" customFormat="1" ht="24" customHeight="1" x14ac:dyDescent="0.2">
      <c r="A870" s="83" t="s">
        <v>1736</v>
      </c>
      <c r="B870" s="108" t="s">
        <v>1737</v>
      </c>
      <c r="C870" s="85" t="s">
        <v>1736</v>
      </c>
      <c r="D870" s="107">
        <v>0</v>
      </c>
      <c r="E870" s="107">
        <v>0</v>
      </c>
      <c r="F870" s="86" t="str">
        <f t="shared" si="16"/>
        <v>-</v>
      </c>
    </row>
    <row r="871" spans="1:6" s="1" customFormat="1" ht="24" customHeight="1" x14ac:dyDescent="0.2">
      <c r="A871" s="83" t="s">
        <v>1738</v>
      </c>
      <c r="B871" s="84" t="s">
        <v>1739</v>
      </c>
      <c r="C871" s="85" t="s">
        <v>1738</v>
      </c>
      <c r="D871" s="107">
        <v>0</v>
      </c>
      <c r="E871" s="107">
        <v>0</v>
      </c>
      <c r="F871" s="86" t="str">
        <f t="shared" si="16"/>
        <v>-</v>
      </c>
    </row>
    <row r="872" spans="1:6" s="1" customFormat="1" ht="24" customHeight="1" x14ac:dyDescent="0.2">
      <c r="A872" s="83" t="s">
        <v>1740</v>
      </c>
      <c r="B872" s="84" t="s">
        <v>1741</v>
      </c>
      <c r="C872" s="85" t="s">
        <v>1740</v>
      </c>
      <c r="D872" s="107">
        <v>0</v>
      </c>
      <c r="E872" s="107">
        <v>0</v>
      </c>
      <c r="F872" s="86" t="str">
        <f t="shared" si="16"/>
        <v>-</v>
      </c>
    </row>
    <row r="873" spans="1:6" s="1" customFormat="1" ht="12.75" customHeight="1" x14ac:dyDescent="0.2">
      <c r="A873" s="83" t="s">
        <v>1742</v>
      </c>
      <c r="B873" s="84" t="s">
        <v>1743</v>
      </c>
      <c r="C873" s="85" t="s">
        <v>1742</v>
      </c>
      <c r="D873" s="107">
        <v>0</v>
      </c>
      <c r="E873" s="107">
        <v>0</v>
      </c>
      <c r="F873" s="86" t="str">
        <f t="shared" si="16"/>
        <v>-</v>
      </c>
    </row>
    <row r="874" spans="1:6" s="1" customFormat="1" ht="12.75" customHeight="1" x14ac:dyDescent="0.2">
      <c r="A874" s="83" t="s">
        <v>1744</v>
      </c>
      <c r="B874" s="84" t="s">
        <v>1745</v>
      </c>
      <c r="C874" s="85" t="s">
        <v>1744</v>
      </c>
      <c r="D874" s="107">
        <v>0</v>
      </c>
      <c r="E874" s="107">
        <v>0</v>
      </c>
      <c r="F874" s="86" t="str">
        <f t="shared" si="16"/>
        <v>-</v>
      </c>
    </row>
    <row r="875" spans="1:6" s="1" customFormat="1" ht="12.75" customHeight="1" x14ac:dyDescent="0.2">
      <c r="A875" s="83" t="s">
        <v>1746</v>
      </c>
      <c r="B875" s="84" t="s">
        <v>1747</v>
      </c>
      <c r="C875" s="85" t="s">
        <v>1746</v>
      </c>
      <c r="D875" s="107">
        <v>0</v>
      </c>
      <c r="E875" s="107">
        <v>0</v>
      </c>
      <c r="F875" s="86" t="str">
        <f t="shared" si="16"/>
        <v>-</v>
      </c>
    </row>
    <row r="876" spans="1:6" s="1" customFormat="1" ht="12.75" customHeight="1" x14ac:dyDescent="0.2">
      <c r="A876" s="83" t="s">
        <v>1748</v>
      </c>
      <c r="B876" s="84" t="s">
        <v>1749</v>
      </c>
      <c r="C876" s="85" t="s">
        <v>1748</v>
      </c>
      <c r="D876" s="107">
        <v>0</v>
      </c>
      <c r="E876" s="107">
        <v>0</v>
      </c>
      <c r="F876" s="86" t="str">
        <f t="shared" si="16"/>
        <v>-</v>
      </c>
    </row>
    <row r="877" spans="1:6" s="1" customFormat="1" ht="12.75" customHeight="1" x14ac:dyDescent="0.2">
      <c r="A877" s="83" t="s">
        <v>1750</v>
      </c>
      <c r="B877" s="84" t="s">
        <v>1751</v>
      </c>
      <c r="C877" s="85" t="s">
        <v>1750</v>
      </c>
      <c r="D877" s="107">
        <v>0</v>
      </c>
      <c r="E877" s="107">
        <v>0</v>
      </c>
      <c r="F877" s="86" t="str">
        <f t="shared" si="16"/>
        <v>-</v>
      </c>
    </row>
    <row r="878" spans="1:6" s="1" customFormat="1" ht="12.75" customHeight="1" x14ac:dyDescent="0.2">
      <c r="A878" s="83" t="s">
        <v>1752</v>
      </c>
      <c r="B878" s="84" t="s">
        <v>1753</v>
      </c>
      <c r="C878" s="85" t="s">
        <v>1752</v>
      </c>
      <c r="D878" s="107">
        <v>0</v>
      </c>
      <c r="E878" s="107">
        <v>0</v>
      </c>
      <c r="F878" s="86" t="str">
        <f t="shared" si="16"/>
        <v>-</v>
      </c>
    </row>
    <row r="879" spans="1:6" s="1" customFormat="1" ht="12.75" customHeight="1" x14ac:dyDescent="0.2">
      <c r="A879" s="83" t="s">
        <v>1754</v>
      </c>
      <c r="B879" s="84" t="s">
        <v>1755</v>
      </c>
      <c r="C879" s="85" t="s">
        <v>1754</v>
      </c>
      <c r="D879" s="107">
        <v>0</v>
      </c>
      <c r="E879" s="107">
        <v>0</v>
      </c>
      <c r="F879" s="86" t="str">
        <f t="shared" si="16"/>
        <v>-</v>
      </c>
    </row>
    <row r="880" spans="1:6" s="1" customFormat="1" ht="12.75" customHeight="1" x14ac:dyDescent="0.2">
      <c r="A880" s="83" t="s">
        <v>1756</v>
      </c>
      <c r="B880" s="84" t="s">
        <v>1757</v>
      </c>
      <c r="C880" s="85" t="s">
        <v>1756</v>
      </c>
      <c r="D880" s="107">
        <v>0</v>
      </c>
      <c r="E880" s="107">
        <v>0</v>
      </c>
      <c r="F880" s="86" t="str">
        <f t="shared" si="16"/>
        <v>-</v>
      </c>
    </row>
    <row r="881" spans="1:6" s="1" customFormat="1" ht="12.75" customHeight="1" x14ac:dyDescent="0.2">
      <c r="A881" s="83" t="s">
        <v>1758</v>
      </c>
      <c r="B881" s="84" t="s">
        <v>1759</v>
      </c>
      <c r="C881" s="85" t="s">
        <v>1758</v>
      </c>
      <c r="D881" s="107">
        <v>0</v>
      </c>
      <c r="E881" s="107">
        <v>0</v>
      </c>
      <c r="F881" s="86" t="str">
        <f t="shared" si="16"/>
        <v>-</v>
      </c>
    </row>
    <row r="882" spans="1:6" s="1" customFormat="1" ht="24" customHeight="1" x14ac:dyDescent="0.2">
      <c r="A882" s="83" t="s">
        <v>1760</v>
      </c>
      <c r="B882" s="84" t="s">
        <v>1761</v>
      </c>
      <c r="C882" s="85" t="s">
        <v>1760</v>
      </c>
      <c r="D882" s="107">
        <v>0</v>
      </c>
      <c r="E882" s="107">
        <v>0</v>
      </c>
      <c r="F882" s="86" t="str">
        <f t="shared" si="16"/>
        <v>-</v>
      </c>
    </row>
    <row r="883" spans="1:6" s="1" customFormat="1" ht="24" customHeight="1" x14ac:dyDescent="0.2">
      <c r="A883" s="83" t="s">
        <v>1762</v>
      </c>
      <c r="B883" s="84" t="s">
        <v>1763</v>
      </c>
      <c r="C883" s="85" t="s">
        <v>1762</v>
      </c>
      <c r="D883" s="107">
        <v>0</v>
      </c>
      <c r="E883" s="107">
        <v>0</v>
      </c>
      <c r="F883" s="86" t="str">
        <f t="shared" si="16"/>
        <v>-</v>
      </c>
    </row>
    <row r="884" spans="1:6" s="1" customFormat="1" ht="12.75" customHeight="1" x14ac:dyDescent="0.2">
      <c r="A884" s="83" t="s">
        <v>1764</v>
      </c>
      <c r="B884" s="84" t="s">
        <v>1765</v>
      </c>
      <c r="C884" s="85" t="s">
        <v>1764</v>
      </c>
      <c r="D884" s="107">
        <v>0</v>
      </c>
      <c r="E884" s="107">
        <v>0</v>
      </c>
      <c r="F884" s="86" t="str">
        <f t="shared" si="16"/>
        <v>-</v>
      </c>
    </row>
    <row r="885" spans="1:6" s="1" customFormat="1" ht="24" customHeight="1" x14ac:dyDescent="0.2">
      <c r="A885" s="83" t="s">
        <v>1766</v>
      </c>
      <c r="B885" s="84" t="s">
        <v>1767</v>
      </c>
      <c r="C885" s="85" t="s">
        <v>1766</v>
      </c>
      <c r="D885" s="107">
        <v>0</v>
      </c>
      <c r="E885" s="107">
        <v>0</v>
      </c>
      <c r="F885" s="86" t="str">
        <f t="shared" si="16"/>
        <v>-</v>
      </c>
    </row>
    <row r="886" spans="1:6" s="1" customFormat="1" ht="24" customHeight="1" x14ac:dyDescent="0.2">
      <c r="A886" s="83" t="s">
        <v>1768</v>
      </c>
      <c r="B886" s="84" t="s">
        <v>1769</v>
      </c>
      <c r="C886" s="85" t="s">
        <v>1768</v>
      </c>
      <c r="D886" s="107">
        <v>0</v>
      </c>
      <c r="E886" s="107">
        <v>0</v>
      </c>
      <c r="F886" s="86" t="str">
        <f t="shared" si="16"/>
        <v>-</v>
      </c>
    </row>
    <row r="887" spans="1:6" s="1" customFormat="1" ht="24" customHeight="1" x14ac:dyDescent="0.2">
      <c r="A887" s="83" t="s">
        <v>1770</v>
      </c>
      <c r="B887" s="84" t="s">
        <v>1771</v>
      </c>
      <c r="C887" s="85" t="s">
        <v>1770</v>
      </c>
      <c r="D887" s="107">
        <v>0</v>
      </c>
      <c r="E887" s="107">
        <v>0</v>
      </c>
      <c r="F887" s="86" t="str">
        <f t="shared" si="16"/>
        <v>-</v>
      </c>
    </row>
    <row r="888" spans="1:6" s="1" customFormat="1" ht="24" customHeight="1" x14ac:dyDescent="0.2">
      <c r="A888" s="83" t="s">
        <v>1772</v>
      </c>
      <c r="B888" s="84" t="s">
        <v>1773</v>
      </c>
      <c r="C888" s="85" t="s">
        <v>1772</v>
      </c>
      <c r="D888" s="107">
        <v>0</v>
      </c>
      <c r="E888" s="107">
        <v>0</v>
      </c>
      <c r="F888" s="86" t="str">
        <f t="shared" si="16"/>
        <v>-</v>
      </c>
    </row>
    <row r="889" spans="1:6" s="1" customFormat="1" ht="24" customHeight="1" x14ac:dyDescent="0.2">
      <c r="A889" s="83" t="s">
        <v>1774</v>
      </c>
      <c r="B889" s="108" t="s">
        <v>1775</v>
      </c>
      <c r="C889" s="85" t="s">
        <v>1774</v>
      </c>
      <c r="D889" s="107">
        <v>0</v>
      </c>
      <c r="E889" s="107">
        <v>0</v>
      </c>
      <c r="F889" s="86" t="str">
        <f t="shared" si="16"/>
        <v>-</v>
      </c>
    </row>
    <row r="890" spans="1:6" s="1" customFormat="1" ht="24" customHeight="1" x14ac:dyDescent="0.2">
      <c r="A890" s="83" t="s">
        <v>1776</v>
      </c>
      <c r="B890" s="108" t="s">
        <v>1777</v>
      </c>
      <c r="C890" s="85" t="s">
        <v>1776</v>
      </c>
      <c r="D890" s="107">
        <v>0</v>
      </c>
      <c r="E890" s="107">
        <v>0</v>
      </c>
      <c r="F890" s="86" t="str">
        <f t="shared" si="16"/>
        <v>-</v>
      </c>
    </row>
    <row r="891" spans="1:6" s="1" customFormat="1" ht="12.75" customHeight="1" x14ac:dyDescent="0.2">
      <c r="A891" s="83" t="s">
        <v>1778</v>
      </c>
      <c r="B891" s="84" t="s">
        <v>1779</v>
      </c>
      <c r="C891" s="85" t="s">
        <v>1778</v>
      </c>
      <c r="D891" s="107">
        <v>0</v>
      </c>
      <c r="E891" s="107">
        <v>0</v>
      </c>
      <c r="F891" s="86" t="str">
        <f t="shared" si="16"/>
        <v>-</v>
      </c>
    </row>
    <row r="892" spans="1:6" s="1" customFormat="1" ht="12.75" customHeight="1" x14ac:dyDescent="0.2">
      <c r="A892" s="83" t="s">
        <v>1780</v>
      </c>
      <c r="B892" s="84" t="s">
        <v>1781</v>
      </c>
      <c r="C892" s="85" t="s">
        <v>1780</v>
      </c>
      <c r="D892" s="107">
        <v>0</v>
      </c>
      <c r="E892" s="107">
        <v>0</v>
      </c>
      <c r="F892" s="86" t="str">
        <f t="shared" si="16"/>
        <v>-</v>
      </c>
    </row>
    <row r="893" spans="1:6" s="1" customFormat="1" ht="12.75" customHeight="1" x14ac:dyDescent="0.2">
      <c r="A893" s="83" t="s">
        <v>1782</v>
      </c>
      <c r="B893" s="84" t="s">
        <v>1783</v>
      </c>
      <c r="C893" s="85" t="s">
        <v>1782</v>
      </c>
      <c r="D893" s="107">
        <v>0</v>
      </c>
      <c r="E893" s="107">
        <v>0</v>
      </c>
      <c r="F893" s="86" t="str">
        <f t="shared" si="16"/>
        <v>-</v>
      </c>
    </row>
    <row r="894" spans="1:6" s="1" customFormat="1" ht="12.75" customHeight="1" x14ac:dyDescent="0.2">
      <c r="A894" s="83" t="s">
        <v>1784</v>
      </c>
      <c r="B894" s="84" t="s">
        <v>1785</v>
      </c>
      <c r="C894" s="85" t="s">
        <v>1784</v>
      </c>
      <c r="D894" s="107">
        <v>0</v>
      </c>
      <c r="E894" s="107">
        <v>0</v>
      </c>
      <c r="F894" s="86" t="str">
        <f t="shared" si="16"/>
        <v>-</v>
      </c>
    </row>
    <row r="895" spans="1:6" s="1" customFormat="1" ht="12.75" customHeight="1" x14ac:dyDescent="0.2">
      <c r="A895" s="83" t="s">
        <v>1786</v>
      </c>
      <c r="B895" s="84" t="s">
        <v>1787</v>
      </c>
      <c r="C895" s="85" t="s">
        <v>1786</v>
      </c>
      <c r="D895" s="107">
        <v>0</v>
      </c>
      <c r="E895" s="107">
        <v>0</v>
      </c>
      <c r="F895" s="86" t="str">
        <f t="shared" si="16"/>
        <v>-</v>
      </c>
    </row>
    <row r="896" spans="1:6" s="1" customFormat="1" ht="12.75" customHeight="1" x14ac:dyDescent="0.2">
      <c r="A896" s="83" t="s">
        <v>1788</v>
      </c>
      <c r="B896" s="84" t="s">
        <v>1789</v>
      </c>
      <c r="C896" s="85" t="s">
        <v>1788</v>
      </c>
      <c r="D896" s="107">
        <v>0</v>
      </c>
      <c r="E896" s="107">
        <v>0</v>
      </c>
      <c r="F896" s="86" t="str">
        <f t="shared" si="16"/>
        <v>-</v>
      </c>
    </row>
    <row r="897" spans="1:6" s="1" customFormat="1" ht="24" customHeight="1" x14ac:dyDescent="0.2">
      <c r="A897" s="83" t="s">
        <v>1790</v>
      </c>
      <c r="B897" s="84" t="s">
        <v>1791</v>
      </c>
      <c r="C897" s="85" t="s">
        <v>1790</v>
      </c>
      <c r="D897" s="107">
        <v>0</v>
      </c>
      <c r="E897" s="107">
        <v>0</v>
      </c>
      <c r="F897" s="86" t="str">
        <f t="shared" si="16"/>
        <v>-</v>
      </c>
    </row>
    <row r="898" spans="1:6" s="1" customFormat="1" ht="12.75" customHeight="1" x14ac:dyDescent="0.2">
      <c r="A898" s="83" t="s">
        <v>1792</v>
      </c>
      <c r="B898" s="84" t="s">
        <v>1793</v>
      </c>
      <c r="C898" s="85" t="s">
        <v>1792</v>
      </c>
      <c r="D898" s="107">
        <v>0</v>
      </c>
      <c r="E898" s="107">
        <v>0</v>
      </c>
      <c r="F898" s="86" t="str">
        <f t="shared" si="16"/>
        <v>-</v>
      </c>
    </row>
    <row r="899" spans="1:6" s="1" customFormat="1" ht="12.75" customHeight="1" x14ac:dyDescent="0.2">
      <c r="A899" s="83" t="s">
        <v>1794</v>
      </c>
      <c r="B899" s="84" t="s">
        <v>1795</v>
      </c>
      <c r="C899" s="85" t="s">
        <v>1794</v>
      </c>
      <c r="D899" s="107">
        <v>0</v>
      </c>
      <c r="E899" s="107">
        <v>0</v>
      </c>
      <c r="F899" s="86" t="str">
        <f t="shared" si="16"/>
        <v>-</v>
      </c>
    </row>
    <row r="900" spans="1:6" s="1" customFormat="1" ht="12.75" customHeight="1" x14ac:dyDescent="0.2">
      <c r="A900" s="83" t="s">
        <v>1796</v>
      </c>
      <c r="B900" s="84" t="s">
        <v>1797</v>
      </c>
      <c r="C900" s="85" t="s">
        <v>1796</v>
      </c>
      <c r="D900" s="107">
        <v>0</v>
      </c>
      <c r="E900" s="107">
        <v>0</v>
      </c>
      <c r="F900" s="86" t="str">
        <f t="shared" si="16"/>
        <v>-</v>
      </c>
    </row>
    <row r="901" spans="1:6" s="1" customFormat="1" ht="12.75" customHeight="1" x14ac:dyDescent="0.2">
      <c r="A901" s="83" t="s">
        <v>1798</v>
      </c>
      <c r="B901" s="84" t="s">
        <v>1799</v>
      </c>
      <c r="C901" s="85" t="s">
        <v>1798</v>
      </c>
      <c r="D901" s="107">
        <v>0</v>
      </c>
      <c r="E901" s="107">
        <v>0</v>
      </c>
      <c r="F901" s="86" t="str">
        <f t="shared" si="16"/>
        <v>-</v>
      </c>
    </row>
    <row r="902" spans="1:6" s="1" customFormat="1" ht="12.75" customHeight="1" x14ac:dyDescent="0.2">
      <c r="A902" s="83" t="s">
        <v>1800</v>
      </c>
      <c r="B902" s="84" t="s">
        <v>1801</v>
      </c>
      <c r="C902" s="85" t="s">
        <v>1800</v>
      </c>
      <c r="D902" s="107">
        <v>0</v>
      </c>
      <c r="E902" s="107">
        <v>0</v>
      </c>
      <c r="F902" s="86" t="str">
        <f t="shared" si="16"/>
        <v>-</v>
      </c>
    </row>
    <row r="903" spans="1:6" s="1" customFormat="1" ht="12.75" customHeight="1" x14ac:dyDescent="0.2">
      <c r="A903" s="83" t="s">
        <v>1802</v>
      </c>
      <c r="B903" s="84" t="s">
        <v>1803</v>
      </c>
      <c r="C903" s="85" t="s">
        <v>1802</v>
      </c>
      <c r="D903" s="107">
        <v>0</v>
      </c>
      <c r="E903" s="107">
        <v>0</v>
      </c>
      <c r="F903" s="86" t="str">
        <f t="shared" si="16"/>
        <v>-</v>
      </c>
    </row>
    <row r="904" spans="1:6" s="1" customFormat="1" ht="12.75" customHeight="1" x14ac:dyDescent="0.2">
      <c r="A904" s="83" t="s">
        <v>1804</v>
      </c>
      <c r="B904" s="84" t="s">
        <v>1805</v>
      </c>
      <c r="C904" s="85" t="s">
        <v>1804</v>
      </c>
      <c r="D904" s="107">
        <v>0</v>
      </c>
      <c r="E904" s="107">
        <v>0</v>
      </c>
      <c r="F904" s="86" t="str">
        <f t="shared" si="16"/>
        <v>-</v>
      </c>
    </row>
    <row r="905" spans="1:6" s="1" customFormat="1" ht="12.75" customHeight="1" x14ac:dyDescent="0.2">
      <c r="A905" s="83" t="s">
        <v>1806</v>
      </c>
      <c r="B905" s="84" t="s">
        <v>1807</v>
      </c>
      <c r="C905" s="85" t="s">
        <v>1806</v>
      </c>
      <c r="D905" s="107">
        <v>0</v>
      </c>
      <c r="E905" s="107">
        <v>0</v>
      </c>
      <c r="F905" s="86" t="str">
        <f t="shared" ref="F905:F968" si="17">IF(D905&lt;&gt;0,IF(E905/D905&gt;=100,"&gt;&gt;100",E905/D905*100),"-")</f>
        <v>-</v>
      </c>
    </row>
    <row r="906" spans="1:6" s="1" customFormat="1" ht="12.75" customHeight="1" x14ac:dyDescent="0.2">
      <c r="A906" s="83" t="s">
        <v>1808</v>
      </c>
      <c r="B906" s="84" t="s">
        <v>1809</v>
      </c>
      <c r="C906" s="85" t="s">
        <v>1808</v>
      </c>
      <c r="D906" s="107">
        <v>0</v>
      </c>
      <c r="E906" s="107">
        <v>0</v>
      </c>
      <c r="F906" s="86" t="str">
        <f t="shared" si="17"/>
        <v>-</v>
      </c>
    </row>
    <row r="907" spans="1:6" s="1" customFormat="1" ht="12.75" customHeight="1" x14ac:dyDescent="0.2">
      <c r="A907" s="83" t="s">
        <v>1810</v>
      </c>
      <c r="B907" s="84" t="s">
        <v>1811</v>
      </c>
      <c r="C907" s="85" t="s">
        <v>1810</v>
      </c>
      <c r="D907" s="107">
        <v>0</v>
      </c>
      <c r="E907" s="107">
        <v>0</v>
      </c>
      <c r="F907" s="86" t="str">
        <f t="shared" si="17"/>
        <v>-</v>
      </c>
    </row>
    <row r="908" spans="1:6" s="1" customFormat="1" ht="12.75" customHeight="1" x14ac:dyDescent="0.2">
      <c r="A908" s="83" t="s">
        <v>1812</v>
      </c>
      <c r="B908" s="84" t="s">
        <v>1813</v>
      </c>
      <c r="C908" s="85" t="s">
        <v>1812</v>
      </c>
      <c r="D908" s="107">
        <v>0</v>
      </c>
      <c r="E908" s="107">
        <v>0</v>
      </c>
      <c r="F908" s="86" t="str">
        <f t="shared" si="17"/>
        <v>-</v>
      </c>
    </row>
    <row r="909" spans="1:6" s="1" customFormat="1" ht="12.75" customHeight="1" x14ac:dyDescent="0.2">
      <c r="A909" s="83" t="s">
        <v>1814</v>
      </c>
      <c r="B909" s="84" t="s">
        <v>1815</v>
      </c>
      <c r="C909" s="85" t="s">
        <v>1814</v>
      </c>
      <c r="D909" s="107">
        <v>0</v>
      </c>
      <c r="E909" s="107">
        <v>0</v>
      </c>
      <c r="F909" s="86" t="str">
        <f t="shared" si="17"/>
        <v>-</v>
      </c>
    </row>
    <row r="910" spans="1:6" s="1" customFormat="1" ht="24" customHeight="1" x14ac:dyDescent="0.2">
      <c r="A910" s="83" t="s">
        <v>1816</v>
      </c>
      <c r="B910" s="108" t="s">
        <v>1817</v>
      </c>
      <c r="C910" s="85" t="s">
        <v>1816</v>
      </c>
      <c r="D910" s="107">
        <v>0</v>
      </c>
      <c r="E910" s="107">
        <v>0</v>
      </c>
      <c r="F910" s="86" t="str">
        <f t="shared" si="17"/>
        <v>-</v>
      </c>
    </row>
    <row r="911" spans="1:6" s="1" customFormat="1" ht="24" customHeight="1" x14ac:dyDescent="0.2">
      <c r="A911" s="83" t="s">
        <v>1818</v>
      </c>
      <c r="B911" s="108" t="s">
        <v>1819</v>
      </c>
      <c r="C911" s="85" t="s">
        <v>1818</v>
      </c>
      <c r="D911" s="107">
        <v>0</v>
      </c>
      <c r="E911" s="107">
        <v>0</v>
      </c>
      <c r="F911" s="86" t="str">
        <f t="shared" si="17"/>
        <v>-</v>
      </c>
    </row>
    <row r="912" spans="1:6" s="1" customFormat="1" ht="24" customHeight="1" x14ac:dyDescent="0.2">
      <c r="A912" s="83" t="s">
        <v>1820</v>
      </c>
      <c r="B912" s="84" t="s">
        <v>1821</v>
      </c>
      <c r="C912" s="85" t="s">
        <v>1820</v>
      </c>
      <c r="D912" s="107">
        <v>0</v>
      </c>
      <c r="E912" s="107">
        <v>0</v>
      </c>
      <c r="F912" s="86" t="str">
        <f t="shared" si="17"/>
        <v>-</v>
      </c>
    </row>
    <row r="913" spans="1:6" s="1" customFormat="1" ht="24" customHeight="1" x14ac:dyDescent="0.2">
      <c r="A913" s="83" t="s">
        <v>1822</v>
      </c>
      <c r="B913" s="84" t="s">
        <v>1823</v>
      </c>
      <c r="C913" s="85" t="s">
        <v>1822</v>
      </c>
      <c r="D913" s="107">
        <v>0</v>
      </c>
      <c r="E913" s="107">
        <v>0</v>
      </c>
      <c r="F913" s="86" t="str">
        <f t="shared" si="17"/>
        <v>-</v>
      </c>
    </row>
    <row r="914" spans="1:6" s="1" customFormat="1" ht="12.75" customHeight="1" x14ac:dyDescent="0.2">
      <c r="A914" s="83" t="s">
        <v>1824</v>
      </c>
      <c r="B914" s="84" t="s">
        <v>1825</v>
      </c>
      <c r="C914" s="85" t="s">
        <v>1824</v>
      </c>
      <c r="D914" s="107">
        <v>0</v>
      </c>
      <c r="E914" s="107">
        <v>0</v>
      </c>
      <c r="F914" s="86" t="str">
        <f t="shared" si="17"/>
        <v>-</v>
      </c>
    </row>
    <row r="915" spans="1:6" s="1" customFormat="1" ht="24" customHeight="1" x14ac:dyDescent="0.2">
      <c r="A915" s="83" t="s">
        <v>1826</v>
      </c>
      <c r="B915" s="108" t="s">
        <v>1827</v>
      </c>
      <c r="C915" s="85" t="s">
        <v>1826</v>
      </c>
      <c r="D915" s="107">
        <v>0</v>
      </c>
      <c r="E915" s="107">
        <v>0</v>
      </c>
      <c r="F915" s="86" t="str">
        <f t="shared" si="17"/>
        <v>-</v>
      </c>
    </row>
    <row r="916" spans="1:6" s="1" customFormat="1" ht="12.75" customHeight="1" x14ac:dyDescent="0.2">
      <c r="A916" s="83" t="s">
        <v>1828</v>
      </c>
      <c r="B916" s="84" t="s">
        <v>1829</v>
      </c>
      <c r="C916" s="85" t="s">
        <v>1828</v>
      </c>
      <c r="D916" s="107">
        <v>0</v>
      </c>
      <c r="E916" s="107">
        <v>0</v>
      </c>
      <c r="F916" s="86" t="str">
        <f t="shared" si="17"/>
        <v>-</v>
      </c>
    </row>
    <row r="917" spans="1:6" s="1" customFormat="1" ht="12.75" customHeight="1" x14ac:dyDescent="0.2">
      <c r="A917" s="83" t="s">
        <v>1830</v>
      </c>
      <c r="B917" s="84" t="s">
        <v>1831</v>
      </c>
      <c r="C917" s="85" t="s">
        <v>1830</v>
      </c>
      <c r="D917" s="107">
        <v>0</v>
      </c>
      <c r="E917" s="107">
        <v>0</v>
      </c>
      <c r="F917" s="86" t="str">
        <f t="shared" si="17"/>
        <v>-</v>
      </c>
    </row>
    <row r="918" spans="1:6" s="1" customFormat="1" ht="24" customHeight="1" x14ac:dyDescent="0.2">
      <c r="A918" s="83" t="s">
        <v>1832</v>
      </c>
      <c r="B918" s="84" t="s">
        <v>1833</v>
      </c>
      <c r="C918" s="85" t="s">
        <v>1832</v>
      </c>
      <c r="D918" s="107">
        <v>0</v>
      </c>
      <c r="E918" s="107">
        <v>0</v>
      </c>
      <c r="F918" s="86" t="str">
        <f t="shared" si="17"/>
        <v>-</v>
      </c>
    </row>
    <row r="919" spans="1:6" s="1" customFormat="1" ht="12.75" customHeight="1" x14ac:dyDescent="0.2">
      <c r="A919" s="83" t="s">
        <v>1834</v>
      </c>
      <c r="B919" s="84" t="s">
        <v>1835</v>
      </c>
      <c r="C919" s="85" t="s">
        <v>1834</v>
      </c>
      <c r="D919" s="107">
        <v>0</v>
      </c>
      <c r="E919" s="107">
        <v>0</v>
      </c>
      <c r="F919" s="86" t="str">
        <f t="shared" si="17"/>
        <v>-</v>
      </c>
    </row>
    <row r="920" spans="1:6" s="1" customFormat="1" ht="12.75" customHeight="1" x14ac:dyDescent="0.2">
      <c r="A920" s="83" t="s">
        <v>1836</v>
      </c>
      <c r="B920" s="84" t="s">
        <v>1837</v>
      </c>
      <c r="C920" s="85" t="s">
        <v>1836</v>
      </c>
      <c r="D920" s="107">
        <v>0</v>
      </c>
      <c r="E920" s="107">
        <v>0</v>
      </c>
      <c r="F920" s="86" t="str">
        <f t="shared" si="17"/>
        <v>-</v>
      </c>
    </row>
    <row r="921" spans="1:6" s="1" customFormat="1" ht="24" customHeight="1" x14ac:dyDescent="0.2">
      <c r="A921" s="83" t="s">
        <v>1838</v>
      </c>
      <c r="B921" s="84" t="s">
        <v>1839</v>
      </c>
      <c r="C921" s="85" t="s">
        <v>1838</v>
      </c>
      <c r="D921" s="107">
        <v>0</v>
      </c>
      <c r="E921" s="107">
        <v>0</v>
      </c>
      <c r="F921" s="86" t="str">
        <f t="shared" si="17"/>
        <v>-</v>
      </c>
    </row>
    <row r="922" spans="1:6" s="1" customFormat="1" ht="24" customHeight="1" x14ac:dyDescent="0.2">
      <c r="A922" s="83" t="s">
        <v>1840</v>
      </c>
      <c r="B922" s="84" t="s">
        <v>1841</v>
      </c>
      <c r="C922" s="85" t="s">
        <v>1840</v>
      </c>
      <c r="D922" s="107">
        <v>0</v>
      </c>
      <c r="E922" s="107">
        <v>0</v>
      </c>
      <c r="F922" s="86" t="str">
        <f t="shared" si="17"/>
        <v>-</v>
      </c>
    </row>
    <row r="923" spans="1:6" s="1" customFormat="1" ht="24" customHeight="1" x14ac:dyDescent="0.2">
      <c r="A923" s="83" t="s">
        <v>1842</v>
      </c>
      <c r="B923" s="108" t="s">
        <v>1843</v>
      </c>
      <c r="C923" s="85" t="s">
        <v>1842</v>
      </c>
      <c r="D923" s="107">
        <v>0</v>
      </c>
      <c r="E923" s="107">
        <v>0</v>
      </c>
      <c r="F923" s="86" t="str">
        <f t="shared" si="17"/>
        <v>-</v>
      </c>
    </row>
    <row r="924" spans="1:6" s="1" customFormat="1" ht="24" customHeight="1" x14ac:dyDescent="0.2">
      <c r="A924" s="83" t="s">
        <v>1844</v>
      </c>
      <c r="B924" s="84" t="s">
        <v>1845</v>
      </c>
      <c r="C924" s="85" t="s">
        <v>1844</v>
      </c>
      <c r="D924" s="107">
        <v>0</v>
      </c>
      <c r="E924" s="107">
        <v>0</v>
      </c>
      <c r="F924" s="86" t="str">
        <f t="shared" si="17"/>
        <v>-</v>
      </c>
    </row>
    <row r="925" spans="1:6" s="1" customFormat="1" ht="24" customHeight="1" x14ac:dyDescent="0.2">
      <c r="A925" s="83" t="s">
        <v>1846</v>
      </c>
      <c r="B925" s="84" t="s">
        <v>1847</v>
      </c>
      <c r="C925" s="85" t="s">
        <v>1846</v>
      </c>
      <c r="D925" s="107">
        <v>0</v>
      </c>
      <c r="E925" s="107">
        <v>0</v>
      </c>
      <c r="F925" s="86" t="str">
        <f t="shared" si="17"/>
        <v>-</v>
      </c>
    </row>
    <row r="926" spans="1:6" s="1" customFormat="1" ht="12.75" customHeight="1" x14ac:dyDescent="0.2">
      <c r="A926" s="83" t="s">
        <v>1848</v>
      </c>
      <c r="B926" s="84" t="s">
        <v>1849</v>
      </c>
      <c r="C926" s="85" t="s">
        <v>1848</v>
      </c>
      <c r="D926" s="107">
        <v>0</v>
      </c>
      <c r="E926" s="107">
        <v>0</v>
      </c>
      <c r="F926" s="86" t="str">
        <f t="shared" si="17"/>
        <v>-</v>
      </c>
    </row>
    <row r="927" spans="1:6" s="1" customFormat="1" ht="12.75" customHeight="1" x14ac:dyDescent="0.2">
      <c r="A927" s="83" t="s">
        <v>1850</v>
      </c>
      <c r="B927" s="84" t="s">
        <v>1851</v>
      </c>
      <c r="C927" s="85" t="s">
        <v>1850</v>
      </c>
      <c r="D927" s="107">
        <v>0</v>
      </c>
      <c r="E927" s="107">
        <v>0</v>
      </c>
      <c r="F927" s="86" t="str">
        <f t="shared" si="17"/>
        <v>-</v>
      </c>
    </row>
    <row r="928" spans="1:6" s="1" customFormat="1" ht="12.75" customHeight="1" x14ac:dyDescent="0.2">
      <c r="A928" s="83" t="s">
        <v>1852</v>
      </c>
      <c r="B928" s="84" t="s">
        <v>1853</v>
      </c>
      <c r="C928" s="85" t="s">
        <v>1852</v>
      </c>
      <c r="D928" s="107">
        <v>0</v>
      </c>
      <c r="E928" s="107">
        <v>0</v>
      </c>
      <c r="F928" s="86" t="str">
        <f t="shared" si="17"/>
        <v>-</v>
      </c>
    </row>
    <row r="929" spans="1:6" s="1" customFormat="1" ht="12.75" customHeight="1" x14ac:dyDescent="0.2">
      <c r="A929" s="83" t="s">
        <v>1854</v>
      </c>
      <c r="B929" s="84" t="s">
        <v>1855</v>
      </c>
      <c r="C929" s="85" t="s">
        <v>1854</v>
      </c>
      <c r="D929" s="107">
        <v>0</v>
      </c>
      <c r="E929" s="107">
        <v>0</v>
      </c>
      <c r="F929" s="86" t="str">
        <f t="shared" si="17"/>
        <v>-</v>
      </c>
    </row>
    <row r="930" spans="1:6" s="1" customFormat="1" ht="12.75" customHeight="1" x14ac:dyDescent="0.2">
      <c r="A930" s="83" t="s">
        <v>1856</v>
      </c>
      <c r="B930" s="84" t="s">
        <v>1857</v>
      </c>
      <c r="C930" s="85" t="s">
        <v>1856</v>
      </c>
      <c r="D930" s="107">
        <v>0</v>
      </c>
      <c r="E930" s="107">
        <v>0</v>
      </c>
      <c r="F930" s="86" t="str">
        <f t="shared" si="17"/>
        <v>-</v>
      </c>
    </row>
    <row r="931" spans="1:6" s="1" customFormat="1" ht="12.75" customHeight="1" x14ac:dyDescent="0.2">
      <c r="A931" s="83" t="s">
        <v>1858</v>
      </c>
      <c r="B931" s="84" t="s">
        <v>1859</v>
      </c>
      <c r="C931" s="85" t="s">
        <v>1858</v>
      </c>
      <c r="D931" s="107">
        <v>0</v>
      </c>
      <c r="E931" s="107">
        <v>0</v>
      </c>
      <c r="F931" s="86" t="str">
        <f t="shared" si="17"/>
        <v>-</v>
      </c>
    </row>
    <row r="932" spans="1:6" s="1" customFormat="1" ht="12.75" customHeight="1" x14ac:dyDescent="0.2">
      <c r="A932" s="83" t="s">
        <v>1860</v>
      </c>
      <c r="B932" s="84" t="s">
        <v>1861</v>
      </c>
      <c r="C932" s="85" t="s">
        <v>1860</v>
      </c>
      <c r="D932" s="107">
        <v>0</v>
      </c>
      <c r="E932" s="107">
        <v>0</v>
      </c>
      <c r="F932" s="86" t="str">
        <f t="shared" si="17"/>
        <v>-</v>
      </c>
    </row>
    <row r="933" spans="1:6" s="1" customFormat="1" ht="12.75" customHeight="1" x14ac:dyDescent="0.2">
      <c r="A933" s="83" t="s">
        <v>1862</v>
      </c>
      <c r="B933" s="84" t="s">
        <v>1863</v>
      </c>
      <c r="C933" s="85" t="s">
        <v>1862</v>
      </c>
      <c r="D933" s="107">
        <v>0</v>
      </c>
      <c r="E933" s="107">
        <v>0</v>
      </c>
      <c r="F933" s="86" t="str">
        <f t="shared" si="17"/>
        <v>-</v>
      </c>
    </row>
    <row r="934" spans="1:6" s="1" customFormat="1" ht="12.75" customHeight="1" x14ac:dyDescent="0.2">
      <c r="A934" s="83" t="s">
        <v>1864</v>
      </c>
      <c r="B934" s="84" t="s">
        <v>1865</v>
      </c>
      <c r="C934" s="85" t="s">
        <v>1864</v>
      </c>
      <c r="D934" s="107">
        <v>0</v>
      </c>
      <c r="E934" s="107">
        <v>0</v>
      </c>
      <c r="F934" s="86" t="str">
        <f t="shared" si="17"/>
        <v>-</v>
      </c>
    </row>
    <row r="935" spans="1:6" s="1" customFormat="1" ht="12.75" customHeight="1" x14ac:dyDescent="0.2">
      <c r="A935" s="83" t="s">
        <v>1866</v>
      </c>
      <c r="B935" s="84" t="s">
        <v>1867</v>
      </c>
      <c r="C935" s="85" t="s">
        <v>1866</v>
      </c>
      <c r="D935" s="107">
        <v>0</v>
      </c>
      <c r="E935" s="107">
        <v>0</v>
      </c>
      <c r="F935" s="86" t="str">
        <f t="shared" si="17"/>
        <v>-</v>
      </c>
    </row>
    <row r="936" spans="1:6" s="1" customFormat="1" ht="12.75" customHeight="1" x14ac:dyDescent="0.2">
      <c r="A936" s="83" t="s">
        <v>1868</v>
      </c>
      <c r="B936" s="84" t="s">
        <v>1869</v>
      </c>
      <c r="C936" s="85" t="s">
        <v>1868</v>
      </c>
      <c r="D936" s="107">
        <v>0</v>
      </c>
      <c r="E936" s="107">
        <v>0</v>
      </c>
      <c r="F936" s="86" t="str">
        <f t="shared" si="17"/>
        <v>-</v>
      </c>
    </row>
    <row r="937" spans="1:6" s="1" customFormat="1" ht="12.75" customHeight="1" x14ac:dyDescent="0.2">
      <c r="A937" s="83" t="s">
        <v>1870</v>
      </c>
      <c r="B937" s="84" t="s">
        <v>1871</v>
      </c>
      <c r="C937" s="85" t="s">
        <v>1870</v>
      </c>
      <c r="D937" s="107">
        <v>0</v>
      </c>
      <c r="E937" s="107">
        <v>0</v>
      </c>
      <c r="F937" s="86" t="str">
        <f t="shared" si="17"/>
        <v>-</v>
      </c>
    </row>
    <row r="938" spans="1:6" s="1" customFormat="1" ht="24" customHeight="1" x14ac:dyDescent="0.2">
      <c r="A938" s="83" t="s">
        <v>1872</v>
      </c>
      <c r="B938" s="84" t="s">
        <v>1873</v>
      </c>
      <c r="C938" s="85" t="s">
        <v>1872</v>
      </c>
      <c r="D938" s="107">
        <v>0</v>
      </c>
      <c r="E938" s="107">
        <v>0</v>
      </c>
      <c r="F938" s="86" t="str">
        <f t="shared" si="17"/>
        <v>-</v>
      </c>
    </row>
    <row r="939" spans="1:6" s="1" customFormat="1" ht="24" customHeight="1" x14ac:dyDescent="0.2">
      <c r="A939" s="83" t="s">
        <v>1874</v>
      </c>
      <c r="B939" s="84" t="s">
        <v>1875</v>
      </c>
      <c r="C939" s="85" t="s">
        <v>1874</v>
      </c>
      <c r="D939" s="107">
        <v>0</v>
      </c>
      <c r="E939" s="107">
        <v>0</v>
      </c>
      <c r="F939" s="86" t="str">
        <f t="shared" si="17"/>
        <v>-</v>
      </c>
    </row>
    <row r="940" spans="1:6" s="1" customFormat="1" ht="24" customHeight="1" x14ac:dyDescent="0.2">
      <c r="A940" s="83" t="s">
        <v>1876</v>
      </c>
      <c r="B940" s="84" t="s">
        <v>1877</v>
      </c>
      <c r="C940" s="85" t="s">
        <v>1876</v>
      </c>
      <c r="D940" s="107">
        <v>0</v>
      </c>
      <c r="E940" s="107">
        <v>0</v>
      </c>
      <c r="F940" s="86" t="str">
        <f t="shared" si="17"/>
        <v>-</v>
      </c>
    </row>
    <row r="941" spans="1:6" s="1" customFormat="1" ht="24" customHeight="1" x14ac:dyDescent="0.2">
      <c r="A941" s="83" t="s">
        <v>1878</v>
      </c>
      <c r="B941" s="84" t="s">
        <v>1879</v>
      </c>
      <c r="C941" s="85" t="s">
        <v>1878</v>
      </c>
      <c r="D941" s="107">
        <v>0</v>
      </c>
      <c r="E941" s="107">
        <v>0</v>
      </c>
      <c r="F941" s="86" t="str">
        <f t="shared" si="17"/>
        <v>-</v>
      </c>
    </row>
    <row r="942" spans="1:6" s="1" customFormat="1" ht="24" customHeight="1" x14ac:dyDescent="0.2">
      <c r="A942" s="83" t="s">
        <v>1880</v>
      </c>
      <c r="B942" s="84" t="s">
        <v>1881</v>
      </c>
      <c r="C942" s="85" t="s">
        <v>1880</v>
      </c>
      <c r="D942" s="107">
        <v>0</v>
      </c>
      <c r="E942" s="107">
        <v>0</v>
      </c>
      <c r="F942" s="86" t="str">
        <f t="shared" si="17"/>
        <v>-</v>
      </c>
    </row>
    <row r="943" spans="1:6" s="1" customFormat="1" ht="24" customHeight="1" x14ac:dyDescent="0.2">
      <c r="A943" s="83" t="s">
        <v>1882</v>
      </c>
      <c r="B943" s="84" t="s">
        <v>1883</v>
      </c>
      <c r="C943" s="85" t="s">
        <v>1882</v>
      </c>
      <c r="D943" s="107">
        <v>0</v>
      </c>
      <c r="E943" s="107">
        <v>0</v>
      </c>
      <c r="F943" s="86" t="str">
        <f t="shared" si="17"/>
        <v>-</v>
      </c>
    </row>
    <row r="944" spans="1:6" s="1" customFormat="1" ht="12.75" customHeight="1" x14ac:dyDescent="0.2">
      <c r="A944" s="83" t="s">
        <v>1884</v>
      </c>
      <c r="B944" s="84" t="s">
        <v>1885</v>
      </c>
      <c r="C944" s="85" t="s">
        <v>1884</v>
      </c>
      <c r="D944" s="107">
        <v>0</v>
      </c>
      <c r="E944" s="107">
        <v>0</v>
      </c>
      <c r="F944" s="86" t="str">
        <f t="shared" si="17"/>
        <v>-</v>
      </c>
    </row>
    <row r="945" spans="1:6" s="1" customFormat="1" ht="24" customHeight="1" x14ac:dyDescent="0.2">
      <c r="A945" s="83" t="s">
        <v>1886</v>
      </c>
      <c r="B945" s="84" t="s">
        <v>1887</v>
      </c>
      <c r="C945" s="85" t="s">
        <v>1886</v>
      </c>
      <c r="D945" s="107">
        <v>0</v>
      </c>
      <c r="E945" s="107">
        <v>0</v>
      </c>
      <c r="F945" s="86" t="str">
        <f t="shared" si="17"/>
        <v>-</v>
      </c>
    </row>
    <row r="946" spans="1:6" s="1" customFormat="1" ht="24" customHeight="1" x14ac:dyDescent="0.2">
      <c r="A946" s="83" t="s">
        <v>1888</v>
      </c>
      <c r="B946" s="108" t="s">
        <v>1889</v>
      </c>
      <c r="C946" s="85" t="s">
        <v>1888</v>
      </c>
      <c r="D946" s="107">
        <v>0</v>
      </c>
      <c r="E946" s="107">
        <v>0</v>
      </c>
      <c r="F946" s="86" t="str">
        <f t="shared" si="17"/>
        <v>-</v>
      </c>
    </row>
    <row r="947" spans="1:6" s="1" customFormat="1" ht="24" customHeight="1" x14ac:dyDescent="0.2">
      <c r="A947" s="83" t="s">
        <v>1890</v>
      </c>
      <c r="B947" s="108" t="s">
        <v>1891</v>
      </c>
      <c r="C947" s="85" t="s">
        <v>1890</v>
      </c>
      <c r="D947" s="107">
        <v>0</v>
      </c>
      <c r="E947" s="107">
        <v>0</v>
      </c>
      <c r="F947" s="86" t="str">
        <f t="shared" si="17"/>
        <v>-</v>
      </c>
    </row>
    <row r="948" spans="1:6" s="1" customFormat="1" ht="24" customHeight="1" x14ac:dyDescent="0.2">
      <c r="A948" s="83" t="s">
        <v>1892</v>
      </c>
      <c r="B948" s="84" t="s">
        <v>1893</v>
      </c>
      <c r="C948" s="85" t="s">
        <v>1892</v>
      </c>
      <c r="D948" s="107">
        <v>0</v>
      </c>
      <c r="E948" s="107">
        <v>0</v>
      </c>
      <c r="F948" s="86" t="str">
        <f t="shared" si="17"/>
        <v>-</v>
      </c>
    </row>
    <row r="949" spans="1:6" s="1" customFormat="1" ht="24" customHeight="1" x14ac:dyDescent="0.2">
      <c r="A949" s="83" t="s">
        <v>1894</v>
      </c>
      <c r="B949" s="108" t="s">
        <v>1895</v>
      </c>
      <c r="C949" s="85" t="s">
        <v>1894</v>
      </c>
      <c r="D949" s="107">
        <v>0</v>
      </c>
      <c r="E949" s="107">
        <v>0</v>
      </c>
      <c r="F949" s="86" t="str">
        <f t="shared" si="17"/>
        <v>-</v>
      </c>
    </row>
    <row r="950" spans="1:6" s="1" customFormat="1" ht="24" customHeight="1" x14ac:dyDescent="0.2">
      <c r="A950" s="83" t="s">
        <v>1896</v>
      </c>
      <c r="B950" s="84" t="s">
        <v>1897</v>
      </c>
      <c r="C950" s="85" t="s">
        <v>1896</v>
      </c>
      <c r="D950" s="107">
        <v>0</v>
      </c>
      <c r="E950" s="107">
        <v>0</v>
      </c>
      <c r="F950" s="86" t="str">
        <f t="shared" si="17"/>
        <v>-</v>
      </c>
    </row>
    <row r="951" spans="1:6" s="1" customFormat="1" ht="24" customHeight="1" x14ac:dyDescent="0.2">
      <c r="A951" s="83" t="s">
        <v>1898</v>
      </c>
      <c r="B951" s="84" t="s">
        <v>1899</v>
      </c>
      <c r="C951" s="85" t="s">
        <v>1898</v>
      </c>
      <c r="D951" s="107">
        <v>0</v>
      </c>
      <c r="E951" s="107">
        <v>0</v>
      </c>
      <c r="F951" s="86" t="str">
        <f t="shared" si="17"/>
        <v>-</v>
      </c>
    </row>
    <row r="952" spans="1:6" s="1" customFormat="1" ht="24" customHeight="1" x14ac:dyDescent="0.2">
      <c r="A952" s="83" t="s">
        <v>1900</v>
      </c>
      <c r="B952" s="108" t="s">
        <v>1901</v>
      </c>
      <c r="C952" s="85" t="s">
        <v>1900</v>
      </c>
      <c r="D952" s="107">
        <v>0</v>
      </c>
      <c r="E952" s="107">
        <v>0</v>
      </c>
      <c r="F952" s="86" t="str">
        <f t="shared" si="17"/>
        <v>-</v>
      </c>
    </row>
    <row r="953" spans="1:6" s="1" customFormat="1" ht="24" customHeight="1" x14ac:dyDescent="0.2">
      <c r="A953" s="83" t="s">
        <v>1902</v>
      </c>
      <c r="B953" s="84" t="s">
        <v>1903</v>
      </c>
      <c r="C953" s="85" t="s">
        <v>1902</v>
      </c>
      <c r="D953" s="107">
        <v>0</v>
      </c>
      <c r="E953" s="107">
        <v>0</v>
      </c>
      <c r="F953" s="86" t="str">
        <f t="shared" si="17"/>
        <v>-</v>
      </c>
    </row>
    <row r="954" spans="1:6" s="1" customFormat="1" ht="24" customHeight="1" x14ac:dyDescent="0.2">
      <c r="A954" s="83" t="s">
        <v>1904</v>
      </c>
      <c r="B954" s="84" t="s">
        <v>1905</v>
      </c>
      <c r="C954" s="85" t="s">
        <v>1904</v>
      </c>
      <c r="D954" s="107">
        <v>0</v>
      </c>
      <c r="E954" s="107">
        <v>0</v>
      </c>
      <c r="F954" s="86" t="str">
        <f t="shared" si="17"/>
        <v>-</v>
      </c>
    </row>
    <row r="955" spans="1:6" s="1" customFormat="1" ht="24" customHeight="1" x14ac:dyDescent="0.2">
      <c r="A955" s="83" t="s">
        <v>1906</v>
      </c>
      <c r="B955" s="84" t="s">
        <v>1907</v>
      </c>
      <c r="C955" s="85" t="s">
        <v>1906</v>
      </c>
      <c r="D955" s="107">
        <v>0</v>
      </c>
      <c r="E955" s="107">
        <v>0</v>
      </c>
      <c r="F955" s="86" t="str">
        <f t="shared" si="17"/>
        <v>-</v>
      </c>
    </row>
    <row r="956" spans="1:6" s="1" customFormat="1" ht="24" customHeight="1" x14ac:dyDescent="0.2">
      <c r="A956" s="83" t="s">
        <v>1908</v>
      </c>
      <c r="B956" s="84" t="s">
        <v>1909</v>
      </c>
      <c r="C956" s="85" t="s">
        <v>1908</v>
      </c>
      <c r="D956" s="107">
        <v>0</v>
      </c>
      <c r="E956" s="107">
        <v>0</v>
      </c>
      <c r="F956" s="86" t="str">
        <f t="shared" si="17"/>
        <v>-</v>
      </c>
    </row>
    <row r="957" spans="1:6" s="1" customFormat="1" ht="24" customHeight="1" x14ac:dyDescent="0.2">
      <c r="A957" s="83" t="s">
        <v>1910</v>
      </c>
      <c r="B957" s="84" t="s">
        <v>1911</v>
      </c>
      <c r="C957" s="85" t="s">
        <v>1910</v>
      </c>
      <c r="D957" s="107">
        <v>0</v>
      </c>
      <c r="E957" s="107">
        <v>0</v>
      </c>
      <c r="F957" s="86" t="str">
        <f t="shared" si="17"/>
        <v>-</v>
      </c>
    </row>
    <row r="958" spans="1:6" s="1" customFormat="1" ht="24" customHeight="1" x14ac:dyDescent="0.2">
      <c r="A958" s="83" t="s">
        <v>1912</v>
      </c>
      <c r="B958" s="84" t="s">
        <v>1913</v>
      </c>
      <c r="C958" s="85" t="s">
        <v>1912</v>
      </c>
      <c r="D958" s="107">
        <v>0</v>
      </c>
      <c r="E958" s="107">
        <v>0</v>
      </c>
      <c r="F958" s="86" t="str">
        <f t="shared" si="17"/>
        <v>-</v>
      </c>
    </row>
    <row r="959" spans="1:6" s="1" customFormat="1" ht="24" customHeight="1" x14ac:dyDescent="0.2">
      <c r="A959" s="83" t="s">
        <v>1914</v>
      </c>
      <c r="B959" s="84" t="s">
        <v>1915</v>
      </c>
      <c r="C959" s="85" t="s">
        <v>1914</v>
      </c>
      <c r="D959" s="107">
        <v>0</v>
      </c>
      <c r="E959" s="107">
        <v>0</v>
      </c>
      <c r="F959" s="86" t="str">
        <f t="shared" si="17"/>
        <v>-</v>
      </c>
    </row>
    <row r="960" spans="1:6" s="1" customFormat="1" ht="24" customHeight="1" x14ac:dyDescent="0.2">
      <c r="A960" s="83" t="s">
        <v>1916</v>
      </c>
      <c r="B960" s="84" t="s">
        <v>1917</v>
      </c>
      <c r="C960" s="85" t="s">
        <v>1916</v>
      </c>
      <c r="D960" s="107">
        <v>0</v>
      </c>
      <c r="E960" s="107">
        <v>0</v>
      </c>
      <c r="F960" s="86" t="str">
        <f t="shared" si="17"/>
        <v>-</v>
      </c>
    </row>
    <row r="961" spans="1:6" s="1" customFormat="1" ht="12.75" customHeight="1" x14ac:dyDescent="0.2">
      <c r="A961" s="83" t="s">
        <v>1918</v>
      </c>
      <c r="B961" s="84" t="s">
        <v>1919</v>
      </c>
      <c r="C961" s="85" t="s">
        <v>1918</v>
      </c>
      <c r="D961" s="107">
        <v>0</v>
      </c>
      <c r="E961" s="107">
        <v>0</v>
      </c>
      <c r="F961" s="86" t="str">
        <f t="shared" si="17"/>
        <v>-</v>
      </c>
    </row>
    <row r="962" spans="1:6" s="1" customFormat="1" ht="24" customHeight="1" x14ac:dyDescent="0.2">
      <c r="A962" s="83" t="s">
        <v>1920</v>
      </c>
      <c r="B962" s="108" t="s">
        <v>1921</v>
      </c>
      <c r="C962" s="85" t="s">
        <v>1920</v>
      </c>
      <c r="D962" s="107">
        <v>0</v>
      </c>
      <c r="E962" s="107">
        <v>0</v>
      </c>
      <c r="F962" s="86" t="str">
        <f t="shared" si="17"/>
        <v>-</v>
      </c>
    </row>
    <row r="963" spans="1:6" s="1" customFormat="1" ht="24" customHeight="1" x14ac:dyDescent="0.2">
      <c r="A963" s="83" t="s">
        <v>1922</v>
      </c>
      <c r="B963" s="108" t="s">
        <v>1923</v>
      </c>
      <c r="C963" s="85" t="s">
        <v>1922</v>
      </c>
      <c r="D963" s="107">
        <v>0</v>
      </c>
      <c r="E963" s="107">
        <v>0</v>
      </c>
      <c r="F963" s="86" t="str">
        <f t="shared" si="17"/>
        <v>-</v>
      </c>
    </row>
    <row r="964" spans="1:6" s="1" customFormat="1" ht="24" customHeight="1" x14ac:dyDescent="0.2">
      <c r="A964" s="83" t="s">
        <v>1924</v>
      </c>
      <c r="B964" s="108" t="s">
        <v>1925</v>
      </c>
      <c r="C964" s="85" t="s">
        <v>1924</v>
      </c>
      <c r="D964" s="107">
        <v>0</v>
      </c>
      <c r="E964" s="107">
        <v>0</v>
      </c>
      <c r="F964" s="86" t="str">
        <f t="shared" si="17"/>
        <v>-</v>
      </c>
    </row>
    <row r="965" spans="1:6" s="1" customFormat="1" ht="24" customHeight="1" x14ac:dyDescent="0.2">
      <c r="A965" s="83" t="s">
        <v>1926</v>
      </c>
      <c r="B965" s="84" t="s">
        <v>1927</v>
      </c>
      <c r="C965" s="85" t="s">
        <v>1926</v>
      </c>
      <c r="D965" s="107">
        <v>0</v>
      </c>
      <c r="E965" s="107">
        <v>0</v>
      </c>
      <c r="F965" s="86" t="str">
        <f t="shared" si="17"/>
        <v>-</v>
      </c>
    </row>
    <row r="966" spans="1:6" s="1" customFormat="1" ht="12.75" customHeight="1" x14ac:dyDescent="0.2">
      <c r="A966" s="83" t="s">
        <v>1928</v>
      </c>
      <c r="B966" s="84" t="s">
        <v>1929</v>
      </c>
      <c r="C966" s="85" t="s">
        <v>1928</v>
      </c>
      <c r="D966" s="107">
        <v>0</v>
      </c>
      <c r="E966" s="107">
        <v>0</v>
      </c>
      <c r="F966" s="86" t="str">
        <f t="shared" si="17"/>
        <v>-</v>
      </c>
    </row>
    <row r="967" spans="1:6" s="1" customFormat="1" ht="24" customHeight="1" x14ac:dyDescent="0.2">
      <c r="A967" s="83" t="s">
        <v>1930</v>
      </c>
      <c r="B967" s="84" t="s">
        <v>1931</v>
      </c>
      <c r="C967" s="85" t="s">
        <v>1930</v>
      </c>
      <c r="D967" s="107">
        <v>0</v>
      </c>
      <c r="E967" s="107">
        <v>0</v>
      </c>
      <c r="F967" s="86" t="str">
        <f t="shared" si="17"/>
        <v>-</v>
      </c>
    </row>
    <row r="968" spans="1:6" s="1" customFormat="1" ht="12.75" customHeight="1" x14ac:dyDescent="0.2">
      <c r="A968" s="83" t="s">
        <v>1932</v>
      </c>
      <c r="B968" s="84" t="s">
        <v>1933</v>
      </c>
      <c r="C968" s="85" t="s">
        <v>1932</v>
      </c>
      <c r="D968" s="107">
        <v>0</v>
      </c>
      <c r="E968" s="107">
        <v>0</v>
      </c>
      <c r="F968" s="86" t="str">
        <f t="shared" si="17"/>
        <v>-</v>
      </c>
    </row>
    <row r="969" spans="1:6" s="1" customFormat="1" ht="12.75" customHeight="1" x14ac:dyDescent="0.2">
      <c r="A969" s="83" t="s">
        <v>1934</v>
      </c>
      <c r="B969" s="84" t="s">
        <v>1935</v>
      </c>
      <c r="C969" s="85" t="s">
        <v>1934</v>
      </c>
      <c r="D969" s="107">
        <v>0</v>
      </c>
      <c r="E969" s="107">
        <v>0</v>
      </c>
      <c r="F969" s="86" t="str">
        <f t="shared" ref="F969:F982" si="18">IF(D969&lt;&gt;0,IF(E969/D969&gt;=100,"&gt;&gt;100",E969/D969*100),"-")</f>
        <v>-</v>
      </c>
    </row>
    <row r="970" spans="1:6" s="1" customFormat="1" ht="12.75" customHeight="1" x14ac:dyDescent="0.2">
      <c r="A970" s="83" t="s">
        <v>1936</v>
      </c>
      <c r="B970" s="84" t="s">
        <v>1937</v>
      </c>
      <c r="C970" s="85" t="s">
        <v>1936</v>
      </c>
      <c r="D970" s="107">
        <v>0</v>
      </c>
      <c r="E970" s="107">
        <v>0</v>
      </c>
      <c r="F970" s="86" t="str">
        <f t="shared" si="18"/>
        <v>-</v>
      </c>
    </row>
    <row r="971" spans="1:6" s="1" customFormat="1" ht="12.75" customHeight="1" x14ac:dyDescent="0.2">
      <c r="A971" s="83" t="s">
        <v>1938</v>
      </c>
      <c r="B971" s="84" t="s">
        <v>1939</v>
      </c>
      <c r="C971" s="85" t="s">
        <v>1938</v>
      </c>
      <c r="D971" s="107">
        <v>0</v>
      </c>
      <c r="E971" s="107">
        <v>0</v>
      </c>
      <c r="F971" s="86" t="str">
        <f t="shared" si="18"/>
        <v>-</v>
      </c>
    </row>
    <row r="972" spans="1:6" s="1" customFormat="1" ht="12.75" customHeight="1" x14ac:dyDescent="0.2">
      <c r="A972" s="83" t="s">
        <v>1940</v>
      </c>
      <c r="B972" s="84" t="s">
        <v>1941</v>
      </c>
      <c r="C972" s="85" t="s">
        <v>1940</v>
      </c>
      <c r="D972" s="107">
        <v>0</v>
      </c>
      <c r="E972" s="107">
        <v>0</v>
      </c>
      <c r="F972" s="86" t="str">
        <f t="shared" si="18"/>
        <v>-</v>
      </c>
    </row>
    <row r="973" spans="1:6" s="1" customFormat="1" ht="12.75" customHeight="1" x14ac:dyDescent="0.2">
      <c r="A973" s="83" t="s">
        <v>1942</v>
      </c>
      <c r="B973" s="84" t="s">
        <v>1943</v>
      </c>
      <c r="C973" s="85" t="s">
        <v>1942</v>
      </c>
      <c r="D973" s="107">
        <v>0</v>
      </c>
      <c r="E973" s="107">
        <v>0</v>
      </c>
      <c r="F973" s="86" t="str">
        <f t="shared" si="18"/>
        <v>-</v>
      </c>
    </row>
    <row r="974" spans="1:6" s="1" customFormat="1" ht="12.75" customHeight="1" x14ac:dyDescent="0.2">
      <c r="A974" s="83" t="s">
        <v>1944</v>
      </c>
      <c r="B974" s="84" t="s">
        <v>1945</v>
      </c>
      <c r="C974" s="85" t="s">
        <v>1944</v>
      </c>
      <c r="D974" s="107">
        <v>0</v>
      </c>
      <c r="E974" s="107">
        <v>0</v>
      </c>
      <c r="F974" s="86" t="str">
        <f t="shared" si="18"/>
        <v>-</v>
      </c>
    </row>
    <row r="975" spans="1:6" s="1" customFormat="1" ht="12.75" customHeight="1" x14ac:dyDescent="0.2">
      <c r="A975" s="83" t="s">
        <v>1946</v>
      </c>
      <c r="B975" s="84" t="s">
        <v>1947</v>
      </c>
      <c r="C975" s="85" t="s">
        <v>1946</v>
      </c>
      <c r="D975" s="107">
        <v>0</v>
      </c>
      <c r="E975" s="107">
        <v>0</v>
      </c>
      <c r="F975" s="86" t="str">
        <f t="shared" si="18"/>
        <v>-</v>
      </c>
    </row>
    <row r="976" spans="1:6" s="1" customFormat="1" ht="24" customHeight="1" x14ac:dyDescent="0.2">
      <c r="A976" s="83" t="s">
        <v>1948</v>
      </c>
      <c r="B976" s="84" t="s">
        <v>1949</v>
      </c>
      <c r="C976" s="85" t="s">
        <v>1948</v>
      </c>
      <c r="D976" s="107">
        <v>0</v>
      </c>
      <c r="E976" s="107">
        <v>0</v>
      </c>
      <c r="F976" s="86" t="str">
        <f t="shared" si="18"/>
        <v>-</v>
      </c>
    </row>
    <row r="977" spans="1:6" s="1" customFormat="1" ht="24" customHeight="1" x14ac:dyDescent="0.2">
      <c r="A977" s="83" t="s">
        <v>1950</v>
      </c>
      <c r="B977" s="84" t="s">
        <v>1951</v>
      </c>
      <c r="C977" s="85" t="s">
        <v>1950</v>
      </c>
      <c r="D977" s="107">
        <v>0</v>
      </c>
      <c r="E977" s="107">
        <v>0</v>
      </c>
      <c r="F977" s="86" t="str">
        <f t="shared" si="18"/>
        <v>-</v>
      </c>
    </row>
    <row r="978" spans="1:6" s="1" customFormat="1" ht="24" customHeight="1" x14ac:dyDescent="0.2">
      <c r="A978" s="83" t="s">
        <v>1952</v>
      </c>
      <c r="B978" s="84" t="s">
        <v>1953</v>
      </c>
      <c r="C978" s="85" t="s">
        <v>1952</v>
      </c>
      <c r="D978" s="107">
        <v>0</v>
      </c>
      <c r="E978" s="107">
        <v>0</v>
      </c>
      <c r="F978" s="86" t="str">
        <f t="shared" si="18"/>
        <v>-</v>
      </c>
    </row>
    <row r="979" spans="1:6" s="1" customFormat="1" ht="24" customHeight="1" x14ac:dyDescent="0.2">
      <c r="A979" s="83" t="s">
        <v>1954</v>
      </c>
      <c r="B979" s="84" t="s">
        <v>1955</v>
      </c>
      <c r="C979" s="85" t="s">
        <v>1954</v>
      </c>
      <c r="D979" s="107">
        <v>0</v>
      </c>
      <c r="E979" s="107">
        <v>0</v>
      </c>
      <c r="F979" s="86" t="str">
        <f t="shared" si="18"/>
        <v>-</v>
      </c>
    </row>
    <row r="980" spans="1:6" s="1" customFormat="1" ht="24" customHeight="1" x14ac:dyDescent="0.2">
      <c r="A980" s="83" t="s">
        <v>1956</v>
      </c>
      <c r="B980" s="84" t="s">
        <v>1957</v>
      </c>
      <c r="C980" s="85" t="s">
        <v>1956</v>
      </c>
      <c r="D980" s="107">
        <v>0</v>
      </c>
      <c r="E980" s="107">
        <v>0</v>
      </c>
      <c r="F980" s="86" t="str">
        <f t="shared" si="18"/>
        <v>-</v>
      </c>
    </row>
    <row r="981" spans="1:6" s="1" customFormat="1" ht="24" customHeight="1" x14ac:dyDescent="0.2">
      <c r="A981" s="83" t="s">
        <v>1958</v>
      </c>
      <c r="B981" s="84" t="s">
        <v>1959</v>
      </c>
      <c r="C981" s="85" t="s">
        <v>1958</v>
      </c>
      <c r="D981" s="107">
        <v>0</v>
      </c>
      <c r="E981" s="107">
        <v>0</v>
      </c>
      <c r="F981" s="86" t="str">
        <f t="shared" si="18"/>
        <v>-</v>
      </c>
    </row>
    <row r="982" spans="1:6" s="1" customFormat="1" ht="24" customHeight="1" x14ac:dyDescent="0.2">
      <c r="A982" s="111" t="s">
        <v>1960</v>
      </c>
      <c r="B982" s="112" t="s">
        <v>1961</v>
      </c>
      <c r="C982" s="113" t="s">
        <v>1960</v>
      </c>
      <c r="D982" s="114">
        <v>0</v>
      </c>
      <c r="E982" s="114">
        <v>0</v>
      </c>
      <c r="F982" s="115"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1" t="s">
        <v>1982</v>
      </c>
      <c r="B992" s="112" t="s">
        <v>1983</v>
      </c>
      <c r="C992" s="113" t="s">
        <v>1982</v>
      </c>
      <c r="D992" s="133">
        <v>0</v>
      </c>
      <c r="E992" s="133">
        <v>0</v>
      </c>
      <c r="F992" s="115"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F294" sqref="F294"/>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2768519.42</v>
      </c>
      <c r="E6" s="158">
        <f>E7+E68</f>
        <v>2792303.01</v>
      </c>
      <c r="F6" s="159">
        <f t="shared" ref="F6:F37" si="0">IF(D6&gt;0,IF(E6/D6&gt;=100,"&gt;&gt;100",E6/D6*100),"-")</f>
        <v>100.8590725363234</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9" t="s">
        <v>1990</v>
      </c>
      <c r="C7" s="161" t="s">
        <v>1991</v>
      </c>
      <c r="D7" s="162">
        <f>D8+D12+D51+D52+D56+D63</f>
        <v>2728655.86</v>
      </c>
      <c r="E7" s="162">
        <f>E8+E12+E51+E52+E56+E63</f>
        <v>2728296.55</v>
      </c>
      <c r="F7" s="163">
        <f t="shared" si="0"/>
        <v>99.986831978144721</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9" t="s">
        <v>1993</v>
      </c>
      <c r="C8" s="161" t="s">
        <v>1992</v>
      </c>
      <c r="D8" s="162">
        <f>D9+D10-D11</f>
        <v>317834.78999999998</v>
      </c>
      <c r="E8" s="162">
        <f>E9+E10-E11</f>
        <v>317834.78999999998</v>
      </c>
      <c r="F8" s="163">
        <f t="shared" si="0"/>
        <v>100</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9" t="s">
        <v>1995</v>
      </c>
      <c r="C9" s="161" t="s">
        <v>1994</v>
      </c>
      <c r="D9" s="164">
        <v>317834.78999999998</v>
      </c>
      <c r="E9" s="164">
        <v>317834.78999999998</v>
      </c>
      <c r="F9" s="163">
        <f t="shared" si="0"/>
        <v>100</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9"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9"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9" t="s">
        <v>2001</v>
      </c>
      <c r="C12" s="161" t="s">
        <v>2000</v>
      </c>
      <c r="D12" s="162">
        <f>D13+D19+D29+D35+D41+D45</f>
        <v>2410821.0699999998</v>
      </c>
      <c r="E12" s="162">
        <f>E13+E19+E29+E35+E41+E45</f>
        <v>2410461.7599999998</v>
      </c>
      <c r="F12" s="163">
        <f t="shared" si="0"/>
        <v>99.985095949074307</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9" t="s">
        <v>2003</v>
      </c>
      <c r="C13" s="161" t="s">
        <v>2002</v>
      </c>
      <c r="D13" s="162">
        <f>SUM(D14:D17)-D18</f>
        <v>2301063.36</v>
      </c>
      <c r="E13" s="162">
        <f>SUM(E14:E17)-E18</f>
        <v>2276772.1999999997</v>
      </c>
      <c r="F13" s="163">
        <f t="shared" si="0"/>
        <v>98.94435066751052</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9"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9" t="s">
        <v>666</v>
      </c>
      <c r="C15" s="161" t="s">
        <v>2005</v>
      </c>
      <c r="D15" s="164">
        <v>4056667.32</v>
      </c>
      <c r="E15" s="164">
        <v>4083167.32</v>
      </c>
      <c r="F15" s="163">
        <f t="shared" si="0"/>
        <v>100.65324558090705</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9"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9" t="s">
        <v>670</v>
      </c>
      <c r="C17" s="161" t="s">
        <v>2007</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9" t="s">
        <v>2009</v>
      </c>
      <c r="C18" s="161" t="s">
        <v>2008</v>
      </c>
      <c r="D18" s="164">
        <v>1755603.96</v>
      </c>
      <c r="E18" s="164">
        <v>1806395.12</v>
      </c>
      <c r="F18" s="163">
        <f t="shared" si="0"/>
        <v>102.89308757312214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9" t="s">
        <v>2011</v>
      </c>
      <c r="C19" s="161" t="s">
        <v>2010</v>
      </c>
      <c r="D19" s="162">
        <f>SUM(D20:D27)-D28</f>
        <v>5247.7299999999814</v>
      </c>
      <c r="E19" s="162">
        <f>SUM(E20:E27)-E28</f>
        <v>11498.329999999958</v>
      </c>
      <c r="F19" s="163">
        <f t="shared" si="0"/>
        <v>219.1105487515554</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9" t="s">
        <v>674</v>
      </c>
      <c r="C20" s="161" t="s">
        <v>2012</v>
      </c>
      <c r="D20" s="164">
        <v>260452.09</v>
      </c>
      <c r="E20" s="164">
        <v>347617.72</v>
      </c>
      <c r="F20" s="163">
        <f t="shared" si="0"/>
        <v>133.46704954450547</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9" t="s">
        <v>767</v>
      </c>
      <c r="C21" s="161" t="s">
        <v>2013</v>
      </c>
      <c r="D21" s="164">
        <v>7388.55</v>
      </c>
      <c r="E21" s="164">
        <v>7388.55</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9" t="s">
        <v>678</v>
      </c>
      <c r="C22" s="161" t="s">
        <v>2014</v>
      </c>
      <c r="D22" s="164">
        <v>9104.49</v>
      </c>
      <c r="E22" s="164">
        <v>9104.49</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9" t="s">
        <v>680</v>
      </c>
      <c r="C23" s="161" t="s">
        <v>2015</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9" t="s">
        <v>2017</v>
      </c>
      <c r="C24" s="161" t="s">
        <v>2016</v>
      </c>
      <c r="D24" s="164">
        <v>29720.61</v>
      </c>
      <c r="E24" s="164">
        <v>34040.61</v>
      </c>
      <c r="F24" s="163">
        <f t="shared" si="0"/>
        <v>114.53536788107645</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9" t="s">
        <v>684</v>
      </c>
      <c r="C25" s="161" t="s">
        <v>2018</v>
      </c>
      <c r="D25" s="164">
        <v>14401.31</v>
      </c>
      <c r="E25" s="164">
        <v>14401.31</v>
      </c>
      <c r="F25" s="163">
        <f t="shared" si="0"/>
        <v>100</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9" t="s">
        <v>686</v>
      </c>
      <c r="C26" s="161" t="s">
        <v>2019</v>
      </c>
      <c r="D26" s="164">
        <v>19881.14</v>
      </c>
      <c r="E26" s="164">
        <v>32913.14</v>
      </c>
      <c r="F26" s="163">
        <f t="shared" si="0"/>
        <v>165.54956104126825</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9"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9" t="s">
        <v>2022</v>
      </c>
      <c r="C28" s="161" t="s">
        <v>2021</v>
      </c>
      <c r="D28" s="164">
        <v>335700.46</v>
      </c>
      <c r="E28" s="164">
        <v>433967.49</v>
      </c>
      <c r="F28" s="163">
        <f t="shared" si="0"/>
        <v>129.27223573062722</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9"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9" t="s">
        <v>692</v>
      </c>
      <c r="C30" s="161" t="s">
        <v>2025</v>
      </c>
      <c r="D30" s="164">
        <v>0</v>
      </c>
      <c r="E30" s="164">
        <v>0</v>
      </c>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9"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9"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9"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9" t="s">
        <v>2031</v>
      </c>
      <c r="C34" s="161" t="s">
        <v>2030</v>
      </c>
      <c r="D34" s="164">
        <v>0</v>
      </c>
      <c r="E34" s="164">
        <v>0</v>
      </c>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9" t="s">
        <v>2033</v>
      </c>
      <c r="C35" s="161" t="s">
        <v>2032</v>
      </c>
      <c r="D35" s="162">
        <f>SUM(D36:D39)-D40</f>
        <v>104509.97999999998</v>
      </c>
      <c r="E35" s="162">
        <f>SUM(E36:E39)-E40</f>
        <v>122191.23</v>
      </c>
      <c r="F35" s="163">
        <f t="shared" si="0"/>
        <v>116.91824072686647</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9" t="s">
        <v>783</v>
      </c>
      <c r="C36" s="161" t="s">
        <v>2034</v>
      </c>
      <c r="D36" s="164">
        <v>141775.85999999999</v>
      </c>
      <c r="E36" s="164">
        <v>166546.4</v>
      </c>
      <c r="F36" s="163">
        <f t="shared" si="0"/>
        <v>117.47162034495859</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9"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9"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9"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9" t="s">
        <v>2039</v>
      </c>
      <c r="C40" s="161" t="s">
        <v>2038</v>
      </c>
      <c r="D40" s="164">
        <v>37265.879999999997</v>
      </c>
      <c r="E40" s="164">
        <v>44355.17</v>
      </c>
      <c r="F40" s="163">
        <f t="shared" si="1"/>
        <v>119.02354110516107</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9"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9"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9"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9"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9"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9"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9" t="s">
        <v>2050</v>
      </c>
      <c r="C47" s="161" t="s">
        <v>2049</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9"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9"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9" t="s">
        <v>2054</v>
      </c>
      <c r="C50" s="161" t="s">
        <v>2053</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9"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9"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9"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9" t="s">
        <v>2062</v>
      </c>
      <c r="C54" s="161" t="s">
        <v>2061</v>
      </c>
      <c r="D54" s="164">
        <v>64093.68</v>
      </c>
      <c r="E54" s="164">
        <v>67042.899999999994</v>
      </c>
      <c r="F54" s="163">
        <f t="shared" si="1"/>
        <v>104.60142092012816</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9" t="s">
        <v>2064</v>
      </c>
      <c r="C55" s="161" t="s">
        <v>2063</v>
      </c>
      <c r="D55" s="164">
        <v>64093.68</v>
      </c>
      <c r="E55" s="164">
        <v>67042.899999999994</v>
      </c>
      <c r="F55" s="163">
        <f t="shared" si="1"/>
        <v>104.60142092012816</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9"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9"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9"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9"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9"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9"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9"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9"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9"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9"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9"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9"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9" t="s">
        <v>2090</v>
      </c>
      <c r="C68" s="161" t="s">
        <v>2089</v>
      </c>
      <c r="D68" s="162">
        <f>D69+D78+D87+D118+D134+D146+D164+D170</f>
        <v>39863.56</v>
      </c>
      <c r="E68" s="162">
        <f>E69+E78+E87+E118+E134+E146+E164+E170</f>
        <v>64006.459999999992</v>
      </c>
      <c r="F68" s="163">
        <f t="shared" si="1"/>
        <v>160.56383323516513</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9"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9"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9"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9"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9"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9"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9"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9"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9"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9" t="s">
        <v>2109</v>
      </c>
      <c r="C78" s="161" t="s">
        <v>2108</v>
      </c>
      <c r="D78" s="162">
        <f>D79+SUM(D82:D84)-D85+D86</f>
        <v>15611.48</v>
      </c>
      <c r="E78" s="162">
        <f>E79+SUM(E82:E84)-E85+E86</f>
        <v>23481.77</v>
      </c>
      <c r="F78" s="163">
        <f t="shared" si="2"/>
        <v>150.41347777404835</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9"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9"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9"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9"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9"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9" t="s">
        <v>2121</v>
      </c>
      <c r="C84" s="161" t="s">
        <v>2120</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9"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9" t="s">
        <v>2125</v>
      </c>
      <c r="C86" s="161" t="s">
        <v>2124</v>
      </c>
      <c r="D86" s="164">
        <v>15611.48</v>
      </c>
      <c r="E86" s="164">
        <v>23481.77</v>
      </c>
      <c r="F86" s="163">
        <f t="shared" si="2"/>
        <v>150.41347777404835</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9"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9"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9"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9"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9"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9"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9"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9"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9"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9"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9"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9"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9"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9"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9"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9"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9"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9"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9"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9"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9"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9"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9"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9"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9"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9"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9"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9"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9"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9"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9"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9"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9"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9"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9"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9"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9"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9"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9"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9"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9"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9"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9"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9"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9"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9"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9"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9"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9"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9"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9"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9"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9"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10"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9"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9"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9"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9"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9"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9" t="s">
        <v>2231</v>
      </c>
      <c r="C146" s="161" t="s">
        <v>2230</v>
      </c>
      <c r="D146" s="162">
        <f>SUM(D147:D149)+SUM(D158:D162)-D163</f>
        <v>24252.080000000002</v>
      </c>
      <c r="E146" s="162">
        <f>SUM(E147:E149)+SUM(E158:E162)-E163</f>
        <v>40524.689999999995</v>
      </c>
      <c r="F146" s="163">
        <f t="shared" si="4"/>
        <v>167.09779119976511</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9"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9"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9"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9"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9"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9"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9"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9"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9"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9"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9"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9"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10" t="s">
        <v>2257</v>
      </c>
      <c r="C159" s="161" t="s">
        <v>2256</v>
      </c>
      <c r="D159" s="164">
        <v>6327.18</v>
      </c>
      <c r="E159" s="164">
        <v>6051.06</v>
      </c>
      <c r="F159" s="163">
        <f t="shared" si="4"/>
        <v>95.635970527154285</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9" t="s">
        <v>2259</v>
      </c>
      <c r="C160" s="161" t="s">
        <v>2258</v>
      </c>
      <c r="D160" s="164">
        <v>887.52</v>
      </c>
      <c r="E160" s="164">
        <v>491.36</v>
      </c>
      <c r="F160" s="163">
        <f t="shared" si="4"/>
        <v>55.363259419506036</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9" t="s">
        <v>2261</v>
      </c>
      <c r="C161" s="161" t="s">
        <v>2260</v>
      </c>
      <c r="D161" s="164">
        <v>17037.38</v>
      </c>
      <c r="E161" s="164">
        <v>33982.269999999997</v>
      </c>
      <c r="F161" s="163">
        <f t="shared" si="4"/>
        <v>199.45713484115512</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9"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9"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9"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9"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9"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9"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9"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9"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9" t="s">
        <v>2278</v>
      </c>
      <c r="C170" s="161" t="s">
        <v>1290</v>
      </c>
      <c r="D170" s="162">
        <f>SUM(D171:D173)</f>
        <v>0</v>
      </c>
      <c r="E170" s="162">
        <f>SUM(E171:E173)</f>
        <v>0</v>
      </c>
      <c r="F170" s="16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9"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9"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9" t="s">
        <v>2284</v>
      </c>
      <c r="C173" s="161" t="s">
        <v>2283</v>
      </c>
      <c r="D173" s="164">
        <v>0</v>
      </c>
      <c r="E173" s="164">
        <v>0</v>
      </c>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9" t="s">
        <v>2286</v>
      </c>
      <c r="C175" s="161" t="s">
        <v>2287</v>
      </c>
      <c r="D175" s="162">
        <f>D176+D237</f>
        <v>2768519.42</v>
      </c>
      <c r="E175" s="162">
        <f>E176+E237</f>
        <v>2792303.01</v>
      </c>
      <c r="F175" s="163">
        <f t="shared" ref="F175:F206" si="6">IF(D175&gt;0,IF(E175/D175&gt;=100,"&gt;&gt;100",E175/D175*100),"-")</f>
        <v>100.8590725363234</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9" t="s">
        <v>2289</v>
      </c>
      <c r="C176" s="161" t="s">
        <v>2288</v>
      </c>
      <c r="D176" s="162">
        <f>D177+D189+D190+D206+D234</f>
        <v>76046.399999999994</v>
      </c>
      <c r="E176" s="162">
        <f>E177+E189+E190+E206+E234</f>
        <v>99488.25</v>
      </c>
      <c r="F176" s="163">
        <f t="shared" si="6"/>
        <v>130.82571956068927</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9" t="s">
        <v>2291</v>
      </c>
      <c r="C177" s="161" t="s">
        <v>2290</v>
      </c>
      <c r="D177" s="162">
        <f>SUM(D178:D180)+SUM(D184:D188)</f>
        <v>72688.59</v>
      </c>
      <c r="E177" s="162">
        <f>SUM(E178:E180)+SUM(E184:E188)</f>
        <v>85892.790000000008</v>
      </c>
      <c r="F177" s="163">
        <f t="shared" si="6"/>
        <v>118.1654369688558</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9" t="s">
        <v>2293</v>
      </c>
      <c r="C178" s="161" t="s">
        <v>2292</v>
      </c>
      <c r="D178" s="164">
        <v>7803.47</v>
      </c>
      <c r="E178" s="164">
        <v>9284.94</v>
      </c>
      <c r="F178" s="163">
        <f t="shared" si="6"/>
        <v>118.98475934424044</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9" t="s">
        <v>2295</v>
      </c>
      <c r="C179" s="161" t="s">
        <v>2294</v>
      </c>
      <c r="D179" s="164">
        <v>49820.36</v>
      </c>
      <c r="E179" s="164">
        <v>52862.87</v>
      </c>
      <c r="F179" s="163">
        <f t="shared" si="6"/>
        <v>106.10696108980345</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9"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9"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9"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9" t="s">
        <v>2303</v>
      </c>
      <c r="C183" s="161" t="s">
        <v>2302</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9"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9"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9" t="s">
        <v>2309</v>
      </c>
      <c r="C186" s="161" t="s">
        <v>2308</v>
      </c>
      <c r="D186" s="164">
        <v>18.32</v>
      </c>
      <c r="E186" s="164">
        <v>263.20999999999998</v>
      </c>
      <c r="F186" s="163">
        <f t="shared" si="6"/>
        <v>1436.735807860262</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9"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9" t="s">
        <v>2313</v>
      </c>
      <c r="C188" s="161" t="s">
        <v>2312</v>
      </c>
      <c r="D188" s="164">
        <v>15046.44</v>
      </c>
      <c r="E188" s="164">
        <v>23481.77</v>
      </c>
      <c r="F188" s="163">
        <f t="shared" si="6"/>
        <v>156.06196548818193</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9" t="s">
        <v>2315</v>
      </c>
      <c r="C189" s="161" t="s">
        <v>2314</v>
      </c>
      <c r="D189" s="164">
        <v>3357.81</v>
      </c>
      <c r="E189" s="164">
        <v>13595.46</v>
      </c>
      <c r="F189" s="163">
        <f t="shared" si="6"/>
        <v>404.8906876803631</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9"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9"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9"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9"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9"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9"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9"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9"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9"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9"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9"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9"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9"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9"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9"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9"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9"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9"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9"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9"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9"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9"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9"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9"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9"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9"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9"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9"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9"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9"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9"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9"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9"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10"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9"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9"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9"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9"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9"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9"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9"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9"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9"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9"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9"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9"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9"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9" t="s">
        <v>2405</v>
      </c>
      <c r="C237" s="161" t="s">
        <v>2404</v>
      </c>
      <c r="D237" s="162">
        <f>+D238+D245-D254+SUM(D255:D257)</f>
        <v>2692473.02</v>
      </c>
      <c r="E237" s="162">
        <f>+E238+E245-E254+SUM(E255:E257)</f>
        <v>2692814.76</v>
      </c>
      <c r="F237" s="163">
        <f t="shared" si="7"/>
        <v>100.01269242059108</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9" t="s">
        <v>2407</v>
      </c>
      <c r="C238" s="161" t="s">
        <v>2406</v>
      </c>
      <c r="D238" s="162">
        <f>D239-D242</f>
        <v>2728493.4099999997</v>
      </c>
      <c r="E238" s="162">
        <f>E239-E242</f>
        <v>2728134.1</v>
      </c>
      <c r="F238" s="163">
        <f t="shared" si="7"/>
        <v>99.986831194142425</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9" t="s">
        <v>2409</v>
      </c>
      <c r="C239" s="161" t="s">
        <v>2408</v>
      </c>
      <c r="D239" s="162">
        <f>SUM(D240:D241)</f>
        <v>2728493.4099999997</v>
      </c>
      <c r="E239" s="162">
        <f>SUM(E240:E241)</f>
        <v>2728134.1</v>
      </c>
      <c r="F239" s="163">
        <f t="shared" ref="F239:F260" si="8">IF(D239&gt;0,IF(E239/D239&gt;=100,"&gt;&gt;100",E239/D239*100),"-")</f>
        <v>99.986831194142425</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9" t="s">
        <v>2411</v>
      </c>
      <c r="C240" s="161" t="s">
        <v>2410</v>
      </c>
      <c r="D240" s="164">
        <v>2627218.11</v>
      </c>
      <c r="E240" s="164">
        <v>2612125.9700000002</v>
      </c>
      <c r="F240" s="163">
        <f t="shared" si="8"/>
        <v>99.425546743052877</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9" t="s">
        <v>2413</v>
      </c>
      <c r="C241" s="161" t="s">
        <v>2412</v>
      </c>
      <c r="D241" s="164">
        <v>101275.3</v>
      </c>
      <c r="E241" s="164">
        <v>116008.13</v>
      </c>
      <c r="F241" s="163">
        <f t="shared" si="8"/>
        <v>114.54730817879582</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9"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9"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9"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9" t="s">
        <v>2421</v>
      </c>
      <c r="C245" s="161" t="s">
        <v>2420</v>
      </c>
      <c r="D245" s="162">
        <f>D246-D250</f>
        <v>-43235.090000000026</v>
      </c>
      <c r="E245" s="162">
        <f>E246-E250</f>
        <v>-41861.760000000009</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9" t="s">
        <v>2423</v>
      </c>
      <c r="C246" s="161" t="s">
        <v>2422</v>
      </c>
      <c r="D246" s="162">
        <f>SUM(D247:D249)</f>
        <v>239245.37</v>
      </c>
      <c r="E246" s="162">
        <f>SUM(E247:E249)</f>
        <v>317927.88</v>
      </c>
      <c r="F246" s="163">
        <f t="shared" si="8"/>
        <v>132.88778796429793</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9" t="s">
        <v>2424</v>
      </c>
      <c r="C247" s="161" t="s">
        <v>622</v>
      </c>
      <c r="D247" s="164">
        <v>239245.37</v>
      </c>
      <c r="E247" s="164">
        <v>317927.88</v>
      </c>
      <c r="F247" s="163">
        <f t="shared" si="8"/>
        <v>132.88778796429793</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9"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9"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9" t="s">
        <v>2428</v>
      </c>
      <c r="C250" s="161" t="s">
        <v>2427</v>
      </c>
      <c r="D250" s="162">
        <f>SUM(D251:D253)</f>
        <v>282480.46000000002</v>
      </c>
      <c r="E250" s="162">
        <f>SUM(E251:E253)</f>
        <v>359789.64</v>
      </c>
      <c r="F250" s="163">
        <f t="shared" si="8"/>
        <v>127.36797440785814</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9"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9" t="s">
        <v>2430</v>
      </c>
      <c r="C252" s="161" t="s">
        <v>824</v>
      </c>
      <c r="D252" s="164">
        <v>282480.46000000002</v>
      </c>
      <c r="E252" s="164">
        <v>359789.64</v>
      </c>
      <c r="F252" s="163">
        <f t="shared" si="8"/>
        <v>127.36797440785814</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9"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9"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9" t="s">
        <v>2434</v>
      </c>
      <c r="C255" s="161" t="s">
        <v>626</v>
      </c>
      <c r="D255" s="164">
        <v>7214.7</v>
      </c>
      <c r="E255" s="164">
        <v>6542.42</v>
      </c>
      <c r="F255" s="163">
        <f t="shared" si="8"/>
        <v>90.681802431147517</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9"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9"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9"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9" t="s">
        <v>2441</v>
      </c>
      <c r="C259" s="161" t="s">
        <v>2440</v>
      </c>
      <c r="D259" s="162">
        <f>D260</f>
        <v>96263.22</v>
      </c>
      <c r="E259" s="162">
        <f>E260</f>
        <v>17784.23</v>
      </c>
      <c r="F259" s="163">
        <f t="shared" si="8"/>
        <v>18.474584581733293</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96263.22</v>
      </c>
      <c r="E260" s="168">
        <v>17784.23</v>
      </c>
      <c r="F260" s="169">
        <f t="shared" si="8"/>
        <v>18.474584581733293</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9"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9"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9" t="s">
        <v>2450</v>
      </c>
      <c r="C264" s="161" t="s">
        <v>2451</v>
      </c>
      <c r="D264" s="164">
        <v>24252.080000000002</v>
      </c>
      <c r="E264" s="164">
        <v>40524.69</v>
      </c>
      <c r="F264" s="163">
        <f t="shared" si="9"/>
        <v>167.09779119976514</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9" t="s">
        <v>2452</v>
      </c>
      <c r="C265" s="161" t="s">
        <v>2453</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9"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9"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9" t="s">
        <v>2460</v>
      </c>
      <c r="C268" s="161" t="s">
        <v>2459</v>
      </c>
      <c r="D268" s="164">
        <v>15611.48</v>
      </c>
      <c r="E268" s="164">
        <v>23481.77</v>
      </c>
      <c r="F268" s="163">
        <f t="shared" si="9"/>
        <v>150.41347777404835</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9"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9"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9"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9"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9"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9"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9"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9"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9"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9"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9"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9"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9"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9"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9"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9"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9"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9" t="s">
        <v>2496</v>
      </c>
      <c r="C286" s="161" t="s">
        <v>2495</v>
      </c>
      <c r="D286" s="164">
        <v>17037.38</v>
      </c>
      <c r="E286" s="164">
        <v>33982.269999999997</v>
      </c>
      <c r="F286" s="163">
        <f t="shared" si="9"/>
        <v>199.45713484115512</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9" t="s">
        <v>2498</v>
      </c>
      <c r="C287" s="161" t="s">
        <v>2499</v>
      </c>
      <c r="D287" s="164">
        <v>72688.59</v>
      </c>
      <c r="E287" s="164">
        <v>22620.28</v>
      </c>
      <c r="F287" s="163">
        <f t="shared" si="9"/>
        <v>31.119437039568382</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9" t="s">
        <v>2500</v>
      </c>
      <c r="C288" s="161" t="s">
        <v>2501</v>
      </c>
      <c r="D288" s="164">
        <v>0</v>
      </c>
      <c r="E288" s="164">
        <v>63272.51</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9" t="s">
        <v>2503</v>
      </c>
      <c r="C289" s="161" t="s">
        <v>2504</v>
      </c>
      <c r="D289" s="164">
        <v>3357.81</v>
      </c>
      <c r="E289" s="164">
        <v>12354.75</v>
      </c>
      <c r="F289" s="163">
        <f t="shared" si="9"/>
        <v>367.94071135650915</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9" t="s">
        <v>2505</v>
      </c>
      <c r="C290" s="161" t="s">
        <v>2506</v>
      </c>
      <c r="D290" s="164">
        <v>0</v>
      </c>
      <c r="E290" s="164">
        <v>1240.71</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9"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9"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9"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9"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10"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10"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10"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10"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10"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10"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10"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10" t="s">
        <v>2532</v>
      </c>
      <c r="C302" s="161" t="s">
        <v>2531</v>
      </c>
      <c r="D302" s="164">
        <v>15046.44</v>
      </c>
      <c r="E302" s="164">
        <v>23481.77</v>
      </c>
      <c r="F302" s="163">
        <f t="shared" si="10"/>
        <v>156.06196548818193</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10"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10"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10"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10"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10"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10"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10"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10"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10"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10"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10"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10"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10"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10"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10"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10"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10"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10"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10"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14" sqref="D114"/>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8"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91"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91"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91"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91"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91"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91"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91"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91"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91"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91"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91"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91"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91"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91"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91"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91"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91"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91"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91"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91" t="s">
        <v>2608</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91"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91"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91"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91"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91"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91"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91"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91"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91"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91"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91"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91"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91"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91"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91"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91"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91"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91"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91"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91"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91"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91"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91"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91"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91"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91"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91"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91"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91"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91"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91"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91"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91"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91"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91"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91"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91"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91"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91"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91"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91"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91"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91"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91"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91"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91"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91"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91"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91"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91"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91"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91"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91"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91"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91"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91"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91"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91"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91"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91"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91"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91"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91"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91"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91"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91"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91"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91"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91" t="s">
        <v>2759</v>
      </c>
      <c r="D114" s="192">
        <f>D115+D118+D121+D122+SUM(D125:D128)</f>
        <v>1728417.6300000001</v>
      </c>
      <c r="E114" s="192">
        <f>E115+E118+E121+E122+SUM(E125:E128)</f>
        <v>2006460.6</v>
      </c>
      <c r="F114" s="131">
        <f t="shared" si="3"/>
        <v>116.08656178773182</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91" t="s">
        <v>2761</v>
      </c>
      <c r="D115" s="192">
        <f>SUM(D116:D117)</f>
        <v>1617457.81</v>
      </c>
      <c r="E115" s="192">
        <f>SUM(E116:E117)</f>
        <v>1801731.75</v>
      </c>
      <c r="F115" s="131">
        <f t="shared" si="3"/>
        <v>111.39281277451063</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91" t="s">
        <v>2763</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91" t="s">
        <v>2765</v>
      </c>
      <c r="D117" s="193">
        <v>1617457.81</v>
      </c>
      <c r="E117" s="193">
        <v>1801731.75</v>
      </c>
      <c r="F117" s="131">
        <f t="shared" si="3"/>
        <v>111.39281277451063</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91"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91"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91"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91"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91"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91"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91" t="s">
        <v>2783</v>
      </c>
      <c r="D126" s="193">
        <v>110959.82</v>
      </c>
      <c r="E126" s="193">
        <v>204728.85</v>
      </c>
      <c r="F126" s="131">
        <f t="shared" si="3"/>
        <v>184.50719368506546</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91"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91" t="s">
        <v>2787</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91"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91"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91"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91"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91"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91"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91"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8" t="s">
        <v>2807</v>
      </c>
      <c r="C138" s="191"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91"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91"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1728417.6300000001</v>
      </c>
      <c r="E141" s="197">
        <f>E5+E22+E28+E35+E75+E82+E89+E107+E114+E129</f>
        <v>2006460.6</v>
      </c>
      <c r="F141" s="198">
        <f t="shared" si="4"/>
        <v>116.08656178773182</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8"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1963</v>
      </c>
      <c r="B3" s="186" t="s">
        <v>40</v>
      </c>
      <c r="C3" s="94" t="s">
        <v>41</v>
      </c>
      <c r="D3" s="186"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0">
        <v>1</v>
      </c>
      <c r="B4" s="151">
        <v>2</v>
      </c>
      <c r="C4" s="152" t="s">
        <v>56</v>
      </c>
      <c r="D4" s="152">
        <v>4</v>
      </c>
      <c r="E4" s="153">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89">
        <f>D6+D22</f>
        <v>22744.82</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61" t="s">
        <v>2819</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61" t="s">
        <v>2822</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61" t="s">
        <v>2824</v>
      </c>
      <c r="D8" s="193">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61" t="s">
        <v>2826</v>
      </c>
      <c r="D9" s="193"/>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61" t="s">
        <v>2827</v>
      </c>
      <c r="D10" s="193">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61" t="s">
        <v>2828</v>
      </c>
      <c r="D11" s="193">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61" t="s">
        <v>2830</v>
      </c>
      <c r="D12" s="193">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61" t="s">
        <v>2832</v>
      </c>
      <c r="D13" s="193">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61" t="s">
        <v>2834</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61" t="s">
        <v>2836</v>
      </c>
      <c r="D15" s="193">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61" t="s">
        <v>2838</v>
      </c>
      <c r="D16" s="193">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61" t="s">
        <v>2840</v>
      </c>
      <c r="D17" s="193">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61" t="s">
        <v>2842</v>
      </c>
      <c r="D18" s="193">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61" t="s">
        <v>2844</v>
      </c>
      <c r="D19" s="193">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61" t="s">
        <v>2846</v>
      </c>
      <c r="D20" s="193">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61" t="s">
        <v>2848</v>
      </c>
      <c r="D21" s="193">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61" t="s">
        <v>2849</v>
      </c>
      <c r="D22" s="192">
        <f>D23+D30</f>
        <v>22744.82</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61" t="s">
        <v>2852</v>
      </c>
      <c r="D23" s="192">
        <f>SUM(D24:D29)</f>
        <v>22744.82</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61" t="s">
        <v>2853</v>
      </c>
      <c r="D24" s="193">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61" t="s">
        <v>2854</v>
      </c>
      <c r="D25" s="193">
        <v>22744.82</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61" t="s">
        <v>2855</v>
      </c>
      <c r="D26" s="193">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61" t="s">
        <v>2856</v>
      </c>
      <c r="D27" s="193">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61" t="s">
        <v>2857</v>
      </c>
      <c r="D28" s="193">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61" t="s">
        <v>2858</v>
      </c>
      <c r="D29" s="193">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61" t="s">
        <v>2860</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61" t="s">
        <v>2861</v>
      </c>
      <c r="D31" s="193">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61" t="s">
        <v>2862</v>
      </c>
      <c r="D32" s="193">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61" t="s">
        <v>2863</v>
      </c>
      <c r="D33" s="193">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61" t="s">
        <v>2864</v>
      </c>
      <c r="D34" s="193">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61" t="s">
        <v>2865</v>
      </c>
      <c r="D35" s="193">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61" t="s">
        <v>2866</v>
      </c>
      <c r="D36" s="193">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61" t="s">
        <v>2867</v>
      </c>
      <c r="D37" s="193">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61" t="s">
        <v>2868</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61" t="s">
        <v>2870</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61" t="s">
        <v>2873</v>
      </c>
      <c r="D40" s="193">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61" t="s">
        <v>2874</v>
      </c>
      <c r="D41" s="193">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61" t="s">
        <v>2876</v>
      </c>
      <c r="D42" s="193">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61" t="s">
        <v>2878</v>
      </c>
      <c r="D43" s="193">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61" t="s">
        <v>2879</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61" t="s">
        <v>2881</v>
      </c>
      <c r="D45" s="193">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61" t="s">
        <v>2882</v>
      </c>
      <c r="D46" s="193">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61" t="s">
        <v>2883</v>
      </c>
      <c r="D47" s="193">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c r="C249" s="223"/>
    </row>
    <row r="250" spans="1:22" ht="15.75" customHeight="1" x14ac:dyDescent="0.2">
      <c r="A250"/>
      <c r="C250" s="223"/>
    </row>
    <row r="251" spans="1:22" ht="15.75" customHeight="1" x14ac:dyDescent="0.2">
      <c r="A251"/>
      <c r="C251" s="223"/>
    </row>
    <row r="252" spans="1:22" ht="15.75" customHeight="1" x14ac:dyDescent="0.2">
      <c r="A252"/>
      <c r="C252" s="223"/>
    </row>
    <row r="253" spans="1:22" ht="15.75" customHeight="1" x14ac:dyDescent="0.2">
      <c r="A253"/>
      <c r="C253" s="223"/>
    </row>
    <row r="254" spans="1:22" ht="15.75" customHeight="1" x14ac:dyDescent="0.2">
      <c r="A254"/>
      <c r="C254" s="223"/>
    </row>
    <row r="255" spans="1:22" ht="15.75" customHeight="1" x14ac:dyDescent="0.2">
      <c r="A255"/>
      <c r="C255" s="223"/>
    </row>
    <row r="256" spans="1:22" ht="15.75" customHeight="1" x14ac:dyDescent="0.2">
      <c r="A256"/>
      <c r="C256" s="223"/>
    </row>
    <row r="257" spans="1:3" ht="15.75" customHeight="1" x14ac:dyDescent="0.2">
      <c r="A257"/>
      <c r="C257" s="223"/>
    </row>
    <row r="258" spans="1:3" ht="15.75" customHeight="1" x14ac:dyDescent="0.2">
      <c r="A258"/>
      <c r="C258" s="223"/>
    </row>
    <row r="259" spans="1:3" ht="15.75" customHeight="1" x14ac:dyDescent="0.2">
      <c r="A259"/>
      <c r="C259" s="223"/>
    </row>
    <row r="260" spans="1:3" ht="15.75" customHeight="1" x14ac:dyDescent="0.2">
      <c r="A260"/>
      <c r="C260" s="223"/>
    </row>
    <row r="261" spans="1:3" ht="15.75" customHeight="1" x14ac:dyDescent="0.2">
      <c r="A261"/>
      <c r="C261" s="223"/>
    </row>
    <row r="262" spans="1:3" ht="15.75" customHeight="1" x14ac:dyDescent="0.2">
      <c r="A262"/>
      <c r="C262" s="223"/>
    </row>
    <row r="263" spans="1:3" ht="15.75" customHeight="1" x14ac:dyDescent="0.2">
      <c r="A263"/>
      <c r="C263" s="223"/>
    </row>
    <row r="264" spans="1:3" ht="15.75" customHeight="1" x14ac:dyDescent="0.2">
      <c r="A264"/>
      <c r="C264" s="223"/>
    </row>
    <row r="265" spans="1:3" ht="15.75" customHeight="1" x14ac:dyDescent="0.2">
      <c r="A265"/>
      <c r="C265" s="223"/>
    </row>
    <row r="266" spans="1:3" ht="15.75" customHeight="1" x14ac:dyDescent="0.2">
      <c r="A266"/>
      <c r="C266" s="223"/>
    </row>
    <row r="267" spans="1:3" ht="15.75" customHeight="1" x14ac:dyDescent="0.2">
      <c r="A267"/>
      <c r="C267" s="223"/>
    </row>
    <row r="268" spans="1:3" ht="15.75" customHeight="1" x14ac:dyDescent="0.2">
      <c r="A268"/>
      <c r="C268" s="223"/>
    </row>
    <row r="269" spans="1:3" ht="15.75" customHeight="1" x14ac:dyDescent="0.2">
      <c r="A269"/>
      <c r="C269" s="223"/>
    </row>
    <row r="270" spans="1:3" ht="15.75" customHeight="1" x14ac:dyDescent="0.2">
      <c r="A270"/>
      <c r="C270" s="223"/>
    </row>
    <row r="271" spans="1:3" ht="15.75" customHeight="1" x14ac:dyDescent="0.2">
      <c r="A271"/>
      <c r="C271" s="223"/>
    </row>
    <row r="272" spans="1:3" ht="15.75" customHeight="1" x14ac:dyDescent="0.2">
      <c r="A272"/>
      <c r="C272" s="223"/>
    </row>
    <row r="273" spans="1:3" ht="15.75" customHeight="1" x14ac:dyDescent="0.2">
      <c r="A273"/>
      <c r="C273" s="223"/>
    </row>
    <row r="274" spans="1:3" ht="15.75" customHeight="1" x14ac:dyDescent="0.2">
      <c r="A274"/>
      <c r="C274" s="223"/>
    </row>
    <row r="275" spans="1:3" ht="15.75" customHeight="1" x14ac:dyDescent="0.2">
      <c r="A275"/>
      <c r="C275" s="223"/>
    </row>
    <row r="276" spans="1:3" ht="15.75" customHeight="1" x14ac:dyDescent="0.2">
      <c r="A276"/>
      <c r="C276" s="223"/>
    </row>
    <row r="277" spans="1:3" ht="15.75" customHeight="1" x14ac:dyDescent="0.2">
      <c r="A277"/>
      <c r="C277" s="223"/>
    </row>
    <row r="278" spans="1:3" ht="15.75" customHeight="1" x14ac:dyDescent="0.2">
      <c r="A278"/>
      <c r="C278" s="223"/>
    </row>
    <row r="279" spans="1:3" ht="15.75" customHeight="1" x14ac:dyDescent="0.2">
      <c r="A279"/>
      <c r="C279" s="223"/>
    </row>
    <row r="280" spans="1:3" ht="15.75" customHeight="1" x14ac:dyDescent="0.2">
      <c r="A280"/>
      <c r="C280" s="223"/>
    </row>
    <row r="281" spans="1:3" ht="15.75" customHeight="1" x14ac:dyDescent="0.2">
      <c r="A281"/>
      <c r="C281" s="223"/>
    </row>
    <row r="282" spans="1:3" ht="15.75" customHeight="1" x14ac:dyDescent="0.2">
      <c r="A282"/>
      <c r="C282" s="223"/>
    </row>
    <row r="283" spans="1:3" ht="15.75" customHeight="1" x14ac:dyDescent="0.2">
      <c r="A283"/>
      <c r="C283" s="223"/>
    </row>
    <row r="284" spans="1:3" ht="15.75" customHeight="1" x14ac:dyDescent="0.2">
      <c r="A284"/>
      <c r="C284" s="223"/>
    </row>
    <row r="285" spans="1:3" ht="15.75" customHeight="1" x14ac:dyDescent="0.2">
      <c r="A285"/>
      <c r="C285" s="223"/>
    </row>
    <row r="286" spans="1:3" ht="15.75" customHeight="1" x14ac:dyDescent="0.2">
      <c r="A286"/>
      <c r="C286" s="223"/>
    </row>
    <row r="287" spans="1:3" ht="15.75" customHeight="1" x14ac:dyDescent="0.2">
      <c r="A287"/>
      <c r="C287" s="223"/>
    </row>
    <row r="288" spans="1:3" ht="15.75" customHeight="1" x14ac:dyDescent="0.2">
      <c r="A288"/>
      <c r="C288" s="223"/>
    </row>
    <row r="289" spans="1:3" ht="15.75" customHeight="1" x14ac:dyDescent="0.2">
      <c r="A289"/>
      <c r="C289" s="223"/>
    </row>
    <row r="290" spans="1:3" ht="15.75" customHeight="1" x14ac:dyDescent="0.2">
      <c r="A290"/>
      <c r="C290" s="223"/>
    </row>
    <row r="291" spans="1:3" ht="15.75" customHeight="1" x14ac:dyDescent="0.2">
      <c r="A291"/>
      <c r="C291" s="223"/>
    </row>
    <row r="292" spans="1:3" ht="15.75" customHeight="1" x14ac:dyDescent="0.2">
      <c r="A292"/>
      <c r="C292" s="223"/>
    </row>
    <row r="293" spans="1:3" ht="15.75" customHeight="1" x14ac:dyDescent="0.2">
      <c r="A293"/>
      <c r="C293" s="223"/>
    </row>
    <row r="294" spans="1:3" ht="15.75" customHeight="1" x14ac:dyDescent="0.2">
      <c r="A294"/>
      <c r="C294" s="223"/>
    </row>
    <row r="295" spans="1:3" ht="15.75" customHeight="1" x14ac:dyDescent="0.2">
      <c r="A295"/>
      <c r="C295" s="223"/>
    </row>
    <row r="296" spans="1:3" ht="15.75" customHeight="1" x14ac:dyDescent="0.2">
      <c r="A296"/>
      <c r="C296" s="223"/>
    </row>
    <row r="297" spans="1:3" ht="15.75" customHeight="1" x14ac:dyDescent="0.2">
      <c r="A297"/>
      <c r="C297" s="223"/>
    </row>
    <row r="298" spans="1:3" ht="15.75" customHeight="1" x14ac:dyDescent="0.2">
      <c r="A298"/>
      <c r="C298" s="223"/>
    </row>
    <row r="299" spans="1:3" ht="15.75" customHeight="1" x14ac:dyDescent="0.2">
      <c r="A299"/>
      <c r="C299" s="223"/>
    </row>
    <row r="300" spans="1:3" ht="15.75" customHeight="1" x14ac:dyDescent="0.2">
      <c r="A300"/>
      <c r="C300" s="223"/>
    </row>
    <row r="301" spans="1:3" ht="15.75" customHeight="1" x14ac:dyDescent="0.2">
      <c r="A301"/>
      <c r="C301" s="223"/>
    </row>
    <row r="302" spans="1:3" ht="15.75" customHeight="1" x14ac:dyDescent="0.2">
      <c r="A302"/>
      <c r="C302" s="223"/>
    </row>
    <row r="303" spans="1:3" ht="15.75" customHeight="1" x14ac:dyDescent="0.2">
      <c r="A303"/>
      <c r="C303" s="223"/>
    </row>
    <row r="304" spans="1:3" ht="15.75" customHeight="1" x14ac:dyDescent="0.2">
      <c r="A304"/>
      <c r="C304" s="223"/>
    </row>
    <row r="305" spans="1:3" ht="15.75" customHeight="1" x14ac:dyDescent="0.2">
      <c r="A305"/>
      <c r="C305" s="223"/>
    </row>
    <row r="306" spans="1:3" ht="15.75" customHeight="1" x14ac:dyDescent="0.2">
      <c r="A306"/>
      <c r="C306" s="223"/>
    </row>
    <row r="307" spans="1:3" ht="15.75" customHeight="1" x14ac:dyDescent="0.2">
      <c r="A307"/>
      <c r="C307" s="223"/>
    </row>
    <row r="308" spans="1:3" ht="15.75" customHeight="1" x14ac:dyDescent="0.2">
      <c r="A308"/>
      <c r="C308" s="223"/>
    </row>
    <row r="309" spans="1:3" ht="15.75" customHeight="1" x14ac:dyDescent="0.2">
      <c r="A309"/>
      <c r="C309" s="223"/>
    </row>
    <row r="310" spans="1:3" ht="15.75" customHeight="1" x14ac:dyDescent="0.2">
      <c r="A310"/>
      <c r="C310" s="223"/>
    </row>
    <row r="311" spans="1:3" ht="15.75" customHeight="1" x14ac:dyDescent="0.2">
      <c r="A311"/>
      <c r="C311" s="223"/>
    </row>
    <row r="312" spans="1:3" ht="15.75" customHeight="1" x14ac:dyDescent="0.2">
      <c r="A312"/>
      <c r="C312" s="223"/>
    </row>
    <row r="313" spans="1:3" ht="15.75" customHeight="1" x14ac:dyDescent="0.2">
      <c r="A313"/>
      <c r="C313" s="223"/>
    </row>
    <row r="314" spans="1:3" ht="15.75" customHeight="1" x14ac:dyDescent="0.2">
      <c r="A314"/>
      <c r="C314" s="223"/>
    </row>
    <row r="315" spans="1:3" ht="15.75" customHeight="1" x14ac:dyDescent="0.2">
      <c r="A315"/>
      <c r="C315" s="223"/>
    </row>
    <row r="316" spans="1:3" ht="15.75" customHeight="1" x14ac:dyDescent="0.2">
      <c r="A316"/>
      <c r="C316" s="223"/>
    </row>
    <row r="317" spans="1:3" ht="15.75" customHeight="1" x14ac:dyDescent="0.2">
      <c r="A317"/>
      <c r="C317" s="223"/>
    </row>
    <row r="318" spans="1:3" ht="15.75" customHeight="1" x14ac:dyDescent="0.2">
      <c r="A318"/>
      <c r="C318" s="223"/>
    </row>
    <row r="319" spans="1:3" ht="15.75" customHeight="1" x14ac:dyDescent="0.2">
      <c r="A319"/>
      <c r="C319" s="223"/>
    </row>
    <row r="320" spans="1:3" ht="15.75" customHeight="1" x14ac:dyDescent="0.2">
      <c r="A320"/>
      <c r="C320" s="223"/>
    </row>
    <row r="321" spans="1:3" ht="15.75" customHeight="1" x14ac:dyDescent="0.2">
      <c r="A321"/>
      <c r="C321" s="223"/>
    </row>
    <row r="322" spans="1:3" ht="15.75" customHeight="1" x14ac:dyDescent="0.2">
      <c r="A322"/>
      <c r="C322" s="223"/>
    </row>
    <row r="323" spans="1:3" ht="15.75" customHeight="1" x14ac:dyDescent="0.2">
      <c r="A323"/>
      <c r="C323" s="223"/>
    </row>
    <row r="324" spans="1:3" ht="15.75" customHeight="1" x14ac:dyDescent="0.2">
      <c r="A324"/>
      <c r="C324" s="223"/>
    </row>
    <row r="325" spans="1:3" ht="15.75" customHeight="1" x14ac:dyDescent="0.2">
      <c r="A325"/>
      <c r="C325" s="223"/>
    </row>
    <row r="326" spans="1:3" ht="15.75" customHeight="1" x14ac:dyDescent="0.2">
      <c r="A326"/>
      <c r="C326" s="223"/>
    </row>
    <row r="327" spans="1:3" ht="15.75" customHeight="1" x14ac:dyDescent="0.2">
      <c r="A327"/>
      <c r="C327" s="223"/>
    </row>
    <row r="328" spans="1:3" ht="15.75" customHeight="1" x14ac:dyDescent="0.2">
      <c r="A328"/>
      <c r="C328" s="223"/>
    </row>
    <row r="329" spans="1:3" ht="15.75" customHeight="1" x14ac:dyDescent="0.2">
      <c r="A329"/>
      <c r="C329" s="223"/>
    </row>
    <row r="330" spans="1:3" ht="15.75" customHeight="1" x14ac:dyDescent="0.2">
      <c r="A330"/>
      <c r="C330" s="223"/>
    </row>
    <row r="331" spans="1:3" ht="15.75" customHeight="1" x14ac:dyDescent="0.2">
      <c r="A331"/>
      <c r="C331" s="223"/>
    </row>
    <row r="332" spans="1:3" ht="15.75" customHeight="1" x14ac:dyDescent="0.2">
      <c r="A332"/>
      <c r="C332" s="223"/>
    </row>
    <row r="333" spans="1:3" ht="15.75" customHeight="1" x14ac:dyDescent="0.2">
      <c r="A333"/>
      <c r="C333" s="223"/>
    </row>
    <row r="334" spans="1:3" ht="15.75" customHeight="1" x14ac:dyDescent="0.2">
      <c r="A334"/>
      <c r="C334" s="223"/>
    </row>
    <row r="335" spans="1:3" ht="15.75" customHeight="1" x14ac:dyDescent="0.2">
      <c r="A335"/>
      <c r="C335" s="223"/>
    </row>
    <row r="336" spans="1:3" ht="15.75" customHeight="1" x14ac:dyDescent="0.2">
      <c r="A336"/>
      <c r="C336" s="223"/>
    </row>
    <row r="337" spans="1:3" ht="15.75" customHeight="1" x14ac:dyDescent="0.2">
      <c r="A337"/>
      <c r="C337" s="223"/>
    </row>
    <row r="338" spans="1:3" ht="15.75" customHeight="1" x14ac:dyDescent="0.2">
      <c r="A338"/>
      <c r="C338" s="223"/>
    </row>
    <row r="339" spans="1:3" ht="15.75" customHeight="1" x14ac:dyDescent="0.2">
      <c r="A339"/>
      <c r="C339" s="223"/>
    </row>
    <row r="340" spans="1:3" ht="15.75" customHeight="1" x14ac:dyDescent="0.2">
      <c r="A340"/>
      <c r="C340" s="223"/>
    </row>
    <row r="341" spans="1:3" ht="15.75" customHeight="1" x14ac:dyDescent="0.2">
      <c r="A341"/>
      <c r="C341" s="223"/>
    </row>
    <row r="342" spans="1:3" ht="15.75" customHeight="1" x14ac:dyDescent="0.2">
      <c r="A342"/>
      <c r="C342" s="223"/>
    </row>
    <row r="343" spans="1:3" ht="15.75" customHeight="1" x14ac:dyDescent="0.2">
      <c r="A343"/>
      <c r="C343" s="223"/>
    </row>
    <row r="344" spans="1:3" ht="15.75" customHeight="1" x14ac:dyDescent="0.2">
      <c r="A344"/>
      <c r="C344" s="223"/>
    </row>
    <row r="345" spans="1:3" ht="15.75" customHeight="1" x14ac:dyDescent="0.2">
      <c r="A345"/>
      <c r="C345" s="223"/>
    </row>
    <row r="346" spans="1:3" ht="15.75" customHeight="1" x14ac:dyDescent="0.2">
      <c r="A346"/>
      <c r="C346" s="223"/>
    </row>
    <row r="347" spans="1:3" ht="15.75" customHeight="1" x14ac:dyDescent="0.2">
      <c r="A347"/>
      <c r="C347" s="223"/>
    </row>
    <row r="348" spans="1:3" ht="15.75" customHeight="1" x14ac:dyDescent="0.2">
      <c r="A348"/>
      <c r="C348" s="223"/>
    </row>
    <row r="349" spans="1:3" ht="15.75" customHeight="1" x14ac:dyDescent="0.2">
      <c r="A349"/>
      <c r="C349" s="223"/>
    </row>
    <row r="350" spans="1:3" ht="15.75" customHeight="1" x14ac:dyDescent="0.2">
      <c r="A350"/>
      <c r="C350" s="223"/>
    </row>
    <row r="351" spans="1:3" ht="15.75" customHeight="1" x14ac:dyDescent="0.2">
      <c r="A351"/>
      <c r="C351" s="223"/>
    </row>
    <row r="352" spans="1:3" ht="15.75" customHeight="1" x14ac:dyDescent="0.2">
      <c r="A352"/>
      <c r="C352" s="223"/>
    </row>
    <row r="353" spans="1:3" ht="15.75" customHeight="1" x14ac:dyDescent="0.2">
      <c r="A353"/>
      <c r="C353" s="223"/>
    </row>
    <row r="354" spans="1:3" ht="15.75" customHeight="1" x14ac:dyDescent="0.2">
      <c r="A354"/>
      <c r="C354" s="223"/>
    </row>
    <row r="355" spans="1:3" ht="15.75" customHeight="1" x14ac:dyDescent="0.2">
      <c r="A355"/>
      <c r="C355" s="223"/>
    </row>
    <row r="356" spans="1:3" ht="15.75" customHeight="1" x14ac:dyDescent="0.2">
      <c r="A356"/>
      <c r="C356" s="223"/>
    </row>
    <row r="357" spans="1:3" ht="15.75" customHeight="1" x14ac:dyDescent="0.2">
      <c r="A357"/>
      <c r="C357" s="223"/>
    </row>
    <row r="358" spans="1:3" ht="15.75" customHeight="1" x14ac:dyDescent="0.2">
      <c r="A358"/>
      <c r="C358" s="223"/>
    </row>
    <row r="359" spans="1:3" ht="15.75" customHeight="1" x14ac:dyDescent="0.2">
      <c r="A359"/>
      <c r="C359" s="223"/>
    </row>
    <row r="360" spans="1:3" ht="15.75" customHeight="1" x14ac:dyDescent="0.2">
      <c r="A360"/>
      <c r="C360" s="223"/>
    </row>
    <row r="361" spans="1:3" ht="15.75" customHeight="1" x14ac:dyDescent="0.2">
      <c r="A361"/>
      <c r="C361" s="223"/>
    </row>
    <row r="362" spans="1:3" ht="15.75" customHeight="1" x14ac:dyDescent="0.2">
      <c r="A362"/>
      <c r="C362" s="223"/>
    </row>
    <row r="363" spans="1:3" ht="15.75" customHeight="1" x14ac:dyDescent="0.2">
      <c r="A363"/>
      <c r="C363" s="223"/>
    </row>
    <row r="364" spans="1:3" ht="15.75" customHeight="1" x14ac:dyDescent="0.2">
      <c r="A364"/>
      <c r="C364" s="223"/>
    </row>
    <row r="365" spans="1:3" ht="15.75" customHeight="1" x14ac:dyDescent="0.2">
      <c r="A365"/>
      <c r="C365" s="223"/>
    </row>
    <row r="366" spans="1:3" ht="15.75" customHeight="1" x14ac:dyDescent="0.2">
      <c r="A366"/>
      <c r="C366" s="223"/>
    </row>
    <row r="367" spans="1:3" ht="15.75" customHeight="1" x14ac:dyDescent="0.2">
      <c r="A367"/>
      <c r="C367" s="223"/>
    </row>
    <row r="368" spans="1:3" ht="15.75" customHeight="1" x14ac:dyDescent="0.2">
      <c r="A368"/>
      <c r="C368" s="223"/>
    </row>
    <row r="369" spans="1:3" ht="15.75" customHeight="1" x14ac:dyDescent="0.2">
      <c r="A369"/>
      <c r="C369" s="223"/>
    </row>
    <row r="370" spans="1:3" ht="15.75" customHeight="1" x14ac:dyDescent="0.2">
      <c r="A370"/>
      <c r="C370" s="223"/>
    </row>
    <row r="371" spans="1:3" ht="15.75" customHeight="1" x14ac:dyDescent="0.2">
      <c r="A371"/>
      <c r="C371" s="223"/>
    </row>
    <row r="372" spans="1:3" ht="15.75" customHeight="1" x14ac:dyDescent="0.2">
      <c r="A372"/>
      <c r="C372" s="223"/>
    </row>
    <row r="373" spans="1:3" ht="15.75" customHeight="1" x14ac:dyDescent="0.2">
      <c r="A373"/>
      <c r="C373" s="223"/>
    </row>
    <row r="374" spans="1:3" ht="15.75" customHeight="1" x14ac:dyDescent="0.2">
      <c r="A374"/>
      <c r="C374" s="223"/>
    </row>
    <row r="375" spans="1:3" ht="15.75" customHeight="1" x14ac:dyDescent="0.2">
      <c r="A375"/>
      <c r="C375" s="223"/>
    </row>
    <row r="376" spans="1:3" ht="15.75" customHeight="1" x14ac:dyDescent="0.2">
      <c r="A376"/>
      <c r="C376" s="223"/>
    </row>
    <row r="377" spans="1:3" ht="15.75" customHeight="1" x14ac:dyDescent="0.2">
      <c r="A377"/>
      <c r="C377" s="223"/>
    </row>
    <row r="378" spans="1:3" ht="15.75" customHeight="1" x14ac:dyDescent="0.2">
      <c r="A378"/>
      <c r="C378" s="223"/>
    </row>
    <row r="379" spans="1:3" ht="15.75" customHeight="1" x14ac:dyDescent="0.2">
      <c r="A379"/>
      <c r="C379" s="223"/>
    </row>
    <row r="380" spans="1:3" ht="15.75" customHeight="1" x14ac:dyDescent="0.2">
      <c r="A380"/>
      <c r="C380" s="223"/>
    </row>
    <row r="381" spans="1:3" ht="15.75" customHeight="1" x14ac:dyDescent="0.2">
      <c r="A381"/>
      <c r="C381" s="223"/>
    </row>
    <row r="382" spans="1:3" ht="15.75" customHeight="1" x14ac:dyDescent="0.2">
      <c r="A382"/>
      <c r="C382" s="223"/>
    </row>
    <row r="383" spans="1:3" ht="15.75" customHeight="1" x14ac:dyDescent="0.2">
      <c r="A383"/>
      <c r="C383" s="223"/>
    </row>
    <row r="384" spans="1:3" ht="15.75" customHeight="1" x14ac:dyDescent="0.2">
      <c r="A384"/>
      <c r="C384" s="223"/>
    </row>
    <row r="385" spans="1:3" ht="15.75" customHeight="1" x14ac:dyDescent="0.2">
      <c r="A385"/>
      <c r="C385" s="223"/>
    </row>
    <row r="386" spans="1:3" ht="15.75" customHeight="1" x14ac:dyDescent="0.2">
      <c r="A386"/>
      <c r="C386" s="223"/>
    </row>
    <row r="387" spans="1:3" ht="15.75" customHeight="1" x14ac:dyDescent="0.2">
      <c r="A387"/>
      <c r="C387" s="223"/>
    </row>
    <row r="388" spans="1:3" ht="15.75" customHeight="1" x14ac:dyDescent="0.2">
      <c r="A388"/>
      <c r="C388" s="223"/>
    </row>
    <row r="389" spans="1:3" ht="15.75" customHeight="1" x14ac:dyDescent="0.2">
      <c r="A389"/>
      <c r="C389" s="223"/>
    </row>
    <row r="390" spans="1:3" ht="15.75" customHeight="1" x14ac:dyDescent="0.2">
      <c r="A390"/>
      <c r="C390" s="223"/>
    </row>
    <row r="391" spans="1:3" ht="15.75" customHeight="1" x14ac:dyDescent="0.2">
      <c r="A391"/>
      <c r="C391" s="223"/>
    </row>
    <row r="392" spans="1:3" ht="15.75" customHeight="1" x14ac:dyDescent="0.2">
      <c r="A392"/>
      <c r="C392" s="223"/>
    </row>
    <row r="393" spans="1:3" ht="15.75" customHeight="1" x14ac:dyDescent="0.2">
      <c r="A393"/>
      <c r="C393" s="223"/>
    </row>
    <row r="394" spans="1:3" ht="15.75" customHeight="1" x14ac:dyDescent="0.2">
      <c r="A394"/>
      <c r="C394" s="223"/>
    </row>
    <row r="395" spans="1:3" ht="15.75" customHeight="1" x14ac:dyDescent="0.2">
      <c r="A395"/>
      <c r="C395" s="223"/>
    </row>
    <row r="396" spans="1:3" ht="15.75" customHeight="1" x14ac:dyDescent="0.2">
      <c r="A396"/>
      <c r="C396" s="223"/>
    </row>
    <row r="397" spans="1:3" ht="15.75" customHeight="1" x14ac:dyDescent="0.2">
      <c r="A397"/>
      <c r="C397" s="223"/>
    </row>
    <row r="398" spans="1:3" ht="15.75" customHeight="1" x14ac:dyDescent="0.2">
      <c r="A398"/>
      <c r="C398" s="223"/>
    </row>
    <row r="399" spans="1:3" ht="15.75" customHeight="1" x14ac:dyDescent="0.2">
      <c r="A399"/>
      <c r="C399" s="223"/>
    </row>
    <row r="400" spans="1:3" ht="15.75" customHeight="1" x14ac:dyDescent="0.2">
      <c r="A400"/>
      <c r="C400" s="223"/>
    </row>
    <row r="401" spans="1:3" ht="15.75" customHeight="1" x14ac:dyDescent="0.2">
      <c r="A401"/>
      <c r="C401" s="223"/>
    </row>
    <row r="402" spans="1:3" ht="15.75" customHeight="1" x14ac:dyDescent="0.2">
      <c r="A402"/>
      <c r="C402" s="223"/>
    </row>
    <row r="403" spans="1:3" ht="15.75" customHeight="1" x14ac:dyDescent="0.2">
      <c r="A403"/>
      <c r="C403" s="223"/>
    </row>
    <row r="404" spans="1:3" ht="15.75" customHeight="1" x14ac:dyDescent="0.2">
      <c r="A404"/>
      <c r="C404" s="223"/>
    </row>
    <row r="405" spans="1:3" ht="15.75" customHeight="1" x14ac:dyDescent="0.2">
      <c r="A405"/>
      <c r="C405" s="223"/>
    </row>
    <row r="406" spans="1:3" ht="15.75" customHeight="1" x14ac:dyDescent="0.2">
      <c r="A406"/>
      <c r="C406" s="223"/>
    </row>
    <row r="407" spans="1:3" ht="15.75" customHeight="1" x14ac:dyDescent="0.2">
      <c r="A407"/>
      <c r="C407" s="223"/>
    </row>
    <row r="408" spans="1:3" ht="15.75" customHeight="1" x14ac:dyDescent="0.2">
      <c r="A408"/>
      <c r="C408" s="223"/>
    </row>
    <row r="409" spans="1:3" ht="15.75" customHeight="1" x14ac:dyDescent="0.2">
      <c r="A409"/>
      <c r="C409" s="223"/>
    </row>
    <row r="410" spans="1:3" ht="15.75" customHeight="1" x14ac:dyDescent="0.2">
      <c r="A410"/>
      <c r="C410" s="223"/>
    </row>
    <row r="411" spans="1:3" ht="15.75" customHeight="1" x14ac:dyDescent="0.2">
      <c r="A411"/>
      <c r="C411" s="223"/>
    </row>
    <row r="412" spans="1:3" ht="15.75" customHeight="1" x14ac:dyDescent="0.2">
      <c r="A412"/>
      <c r="C412" s="223"/>
    </row>
    <row r="413" spans="1:3" ht="15.75" customHeight="1" x14ac:dyDescent="0.2">
      <c r="A413"/>
      <c r="C413" s="223"/>
    </row>
    <row r="414" spans="1:3" ht="15.75" customHeight="1" x14ac:dyDescent="0.2">
      <c r="A414"/>
      <c r="C414" s="223"/>
    </row>
    <row r="415" spans="1:3" ht="15.75" customHeight="1" x14ac:dyDescent="0.2">
      <c r="A415"/>
      <c r="C415" s="223"/>
    </row>
    <row r="416" spans="1:3" ht="15.75" customHeight="1" x14ac:dyDescent="0.2">
      <c r="A416"/>
      <c r="C416" s="223"/>
    </row>
    <row r="417" spans="1:3" ht="15.75" customHeight="1" x14ac:dyDescent="0.2">
      <c r="A417"/>
      <c r="C417" s="223"/>
    </row>
    <row r="418" spans="1:3" ht="15.75" customHeight="1" x14ac:dyDescent="0.2">
      <c r="A418"/>
      <c r="C418" s="223"/>
    </row>
    <row r="419" spans="1:3" ht="15.75" customHeight="1" x14ac:dyDescent="0.2">
      <c r="A419"/>
      <c r="C419" s="223"/>
    </row>
    <row r="420" spans="1:3" ht="15.75" customHeight="1" x14ac:dyDescent="0.2">
      <c r="A420"/>
      <c r="C420" s="223"/>
    </row>
    <row r="421" spans="1:3" ht="15.75" customHeight="1" x14ac:dyDescent="0.2">
      <c r="A421"/>
      <c r="C421" s="223"/>
    </row>
    <row r="422" spans="1:3" ht="15.75" customHeight="1" x14ac:dyDescent="0.2">
      <c r="A422"/>
      <c r="C422" s="223"/>
    </row>
    <row r="423" spans="1:3" ht="15.75" customHeight="1" x14ac:dyDescent="0.2">
      <c r="A423"/>
      <c r="C423" s="223"/>
    </row>
    <row r="424" spans="1:3" ht="15.75" customHeight="1" x14ac:dyDescent="0.2">
      <c r="A424"/>
      <c r="C424" s="223"/>
    </row>
    <row r="425" spans="1:3" ht="15.75" customHeight="1" x14ac:dyDescent="0.2">
      <c r="A425"/>
      <c r="C425" s="223"/>
    </row>
    <row r="426" spans="1:3" ht="15.75" customHeight="1" x14ac:dyDescent="0.2">
      <c r="A426"/>
      <c r="C426" s="223"/>
    </row>
    <row r="427" spans="1:3" ht="15.75" customHeight="1" x14ac:dyDescent="0.2">
      <c r="A427"/>
      <c r="C427" s="223"/>
    </row>
    <row r="428" spans="1:3" ht="15.75" customHeight="1" x14ac:dyDescent="0.2">
      <c r="A428"/>
      <c r="C428" s="223"/>
    </row>
    <row r="429" spans="1:3" ht="15.75" customHeight="1" x14ac:dyDescent="0.2">
      <c r="A429"/>
      <c r="C429" s="223"/>
    </row>
    <row r="430" spans="1:3" ht="15.75" customHeight="1" x14ac:dyDescent="0.2">
      <c r="A430"/>
      <c r="C430" s="223"/>
    </row>
    <row r="431" spans="1:3" ht="15.75" customHeight="1" x14ac:dyDescent="0.2">
      <c r="A431"/>
      <c r="C431" s="223"/>
    </row>
    <row r="432" spans="1:3" ht="15.75" customHeight="1" x14ac:dyDescent="0.2">
      <c r="A432"/>
      <c r="C432" s="223"/>
    </row>
    <row r="433" spans="1:3" ht="15.75" customHeight="1" x14ac:dyDescent="0.2">
      <c r="A433"/>
      <c r="C433" s="223"/>
    </row>
    <row r="434" spans="1:3" ht="15.75" customHeight="1" x14ac:dyDescent="0.2">
      <c r="A434"/>
      <c r="C434" s="223"/>
    </row>
    <row r="435" spans="1:3" ht="15.75" customHeight="1" x14ac:dyDescent="0.2">
      <c r="A435"/>
      <c r="C435" s="223"/>
    </row>
    <row r="436" spans="1:3" ht="15.75" customHeight="1" x14ac:dyDescent="0.2">
      <c r="A436"/>
      <c r="C436" s="223"/>
    </row>
    <row r="437" spans="1:3" ht="15.75" customHeight="1" x14ac:dyDescent="0.2">
      <c r="A437"/>
      <c r="C437" s="223"/>
    </row>
    <row r="438" spans="1:3" ht="15.75" customHeight="1" x14ac:dyDescent="0.2">
      <c r="A438"/>
      <c r="C438" s="223"/>
    </row>
    <row r="439" spans="1:3" ht="15.75" customHeight="1" x14ac:dyDescent="0.2">
      <c r="A439"/>
      <c r="C439" s="223"/>
    </row>
    <row r="440" spans="1:3" ht="15.75" customHeight="1" x14ac:dyDescent="0.2">
      <c r="A440"/>
      <c r="C440" s="223"/>
    </row>
    <row r="441" spans="1:3" ht="15.75" customHeight="1" x14ac:dyDescent="0.2">
      <c r="A441"/>
      <c r="C441" s="223"/>
    </row>
    <row r="442" spans="1:3" ht="15.75" customHeight="1" x14ac:dyDescent="0.2">
      <c r="A442"/>
      <c r="C442" s="223"/>
    </row>
    <row r="443" spans="1:3" ht="15.75" customHeight="1" x14ac:dyDescent="0.2">
      <c r="A443"/>
      <c r="C443" s="223"/>
    </row>
    <row r="444" spans="1:3" ht="15.75" customHeight="1" x14ac:dyDescent="0.2">
      <c r="A444"/>
      <c r="C444" s="223"/>
    </row>
    <row r="445" spans="1:3" ht="15.75" customHeight="1" x14ac:dyDescent="0.2">
      <c r="A445"/>
      <c r="C445" s="223"/>
    </row>
    <row r="446" spans="1:3" ht="15.75" customHeight="1" x14ac:dyDescent="0.2">
      <c r="A446"/>
      <c r="C446" s="223"/>
    </row>
    <row r="447" spans="1:3" ht="15.75" customHeight="1" x14ac:dyDescent="0.2">
      <c r="A447"/>
      <c r="C447" s="223"/>
    </row>
    <row r="448" spans="1:3" ht="15.75" customHeight="1" x14ac:dyDescent="0.2">
      <c r="A448"/>
      <c r="C448" s="223"/>
    </row>
    <row r="449" spans="1:3" ht="15.75" customHeight="1" x14ac:dyDescent="0.2">
      <c r="A449"/>
      <c r="C449" s="223"/>
    </row>
    <row r="450" spans="1:3" ht="15.75" customHeight="1" x14ac:dyDescent="0.2">
      <c r="A450"/>
      <c r="C450" s="223"/>
    </row>
    <row r="451" spans="1:3" ht="15.75" customHeight="1" x14ac:dyDescent="0.2">
      <c r="A451"/>
      <c r="C451" s="223"/>
    </row>
    <row r="452" spans="1:3" ht="15.75" customHeight="1" x14ac:dyDescent="0.2">
      <c r="A452"/>
      <c r="C452" s="223"/>
    </row>
    <row r="453" spans="1:3" ht="15.75" customHeight="1" x14ac:dyDescent="0.2">
      <c r="A453"/>
      <c r="C453" s="223"/>
    </row>
    <row r="454" spans="1:3" ht="15.75" customHeight="1" x14ac:dyDescent="0.2">
      <c r="A454"/>
      <c r="C454" s="223"/>
    </row>
    <row r="455" spans="1:3" ht="15.75" customHeight="1" x14ac:dyDescent="0.2">
      <c r="A455"/>
      <c r="C455" s="223"/>
    </row>
    <row r="456" spans="1:3" ht="15.75" customHeight="1" x14ac:dyDescent="0.2">
      <c r="A456"/>
      <c r="C456" s="223"/>
    </row>
    <row r="457" spans="1:3" ht="15.75" customHeight="1" x14ac:dyDescent="0.2">
      <c r="A457"/>
      <c r="C457" s="223"/>
    </row>
    <row r="458" spans="1:3" ht="15.75" customHeight="1" x14ac:dyDescent="0.2">
      <c r="A458"/>
      <c r="C458" s="223"/>
    </row>
    <row r="459" spans="1:3" ht="15.75" customHeight="1" x14ac:dyDescent="0.2">
      <c r="A459"/>
      <c r="C459" s="223"/>
    </row>
    <row r="460" spans="1:3" ht="15.75" customHeight="1" x14ac:dyDescent="0.2">
      <c r="A460"/>
      <c r="C460" s="223"/>
    </row>
    <row r="461" spans="1:3" ht="15.75" customHeight="1" x14ac:dyDescent="0.2">
      <c r="A461"/>
      <c r="C461" s="223"/>
    </row>
    <row r="462" spans="1:3" ht="15.75" customHeight="1" x14ac:dyDescent="0.2">
      <c r="A462"/>
      <c r="C462" s="223"/>
    </row>
    <row r="463" spans="1:3" ht="15.75" customHeight="1" x14ac:dyDescent="0.2">
      <c r="A463"/>
      <c r="C463" s="223"/>
    </row>
    <row r="464" spans="1:3" ht="15.75" customHeight="1" x14ac:dyDescent="0.2">
      <c r="A464"/>
      <c r="C464" s="223"/>
    </row>
    <row r="465" spans="1:3" ht="15.75" customHeight="1" x14ac:dyDescent="0.2">
      <c r="A465"/>
      <c r="C465" s="223"/>
    </row>
    <row r="466" spans="1:3" ht="15.75" customHeight="1" x14ac:dyDescent="0.2">
      <c r="A466"/>
      <c r="C466" s="223"/>
    </row>
    <row r="467" spans="1:3" ht="15.75" customHeight="1" x14ac:dyDescent="0.2">
      <c r="A467"/>
      <c r="C467" s="223"/>
    </row>
    <row r="468" spans="1:3" ht="15.75" customHeight="1" x14ac:dyDescent="0.2">
      <c r="A468"/>
      <c r="C468" s="223"/>
    </row>
    <row r="469" spans="1:3" ht="15.75" customHeight="1" x14ac:dyDescent="0.2">
      <c r="A469"/>
      <c r="C469" s="223"/>
    </row>
    <row r="470" spans="1:3" ht="15.75" customHeight="1" x14ac:dyDescent="0.2">
      <c r="A470"/>
      <c r="C470" s="223"/>
    </row>
    <row r="471" spans="1:3" ht="15.75" customHeight="1" x14ac:dyDescent="0.2">
      <c r="A471"/>
      <c r="C471" s="223"/>
    </row>
    <row r="472" spans="1:3" ht="15.75" customHeight="1" x14ac:dyDescent="0.2">
      <c r="A472"/>
      <c r="C472" s="223"/>
    </row>
    <row r="473" spans="1:3" ht="15.75" customHeight="1" x14ac:dyDescent="0.2">
      <c r="A473"/>
      <c r="C473" s="223"/>
    </row>
    <row r="474" spans="1:3" ht="15.75" customHeight="1" x14ac:dyDescent="0.2">
      <c r="A474"/>
      <c r="C474" s="223"/>
    </row>
    <row r="475" spans="1:3" ht="15.75" customHeight="1" x14ac:dyDescent="0.2">
      <c r="A475"/>
      <c r="C475" s="223"/>
    </row>
    <row r="476" spans="1:3" ht="15.75" customHeight="1" x14ac:dyDescent="0.2">
      <c r="A476"/>
      <c r="C476" s="223"/>
    </row>
    <row r="477" spans="1:3" ht="15.75" customHeight="1" x14ac:dyDescent="0.2">
      <c r="A477"/>
      <c r="C477" s="223"/>
    </row>
    <row r="478" spans="1:3" ht="15.75" customHeight="1" x14ac:dyDescent="0.2">
      <c r="A478"/>
      <c r="C478" s="223"/>
    </row>
    <row r="479" spans="1:3" ht="15.75" customHeight="1" x14ac:dyDescent="0.2">
      <c r="A479"/>
      <c r="C479" s="223"/>
    </row>
    <row r="480" spans="1:3" ht="15.75" customHeight="1" x14ac:dyDescent="0.2">
      <c r="A480"/>
      <c r="C480" s="223"/>
    </row>
    <row r="481" spans="1:3" ht="15.75" customHeight="1" x14ac:dyDescent="0.2">
      <c r="A481"/>
      <c r="C481" s="223"/>
    </row>
    <row r="482" spans="1:3" ht="15.75" customHeight="1" x14ac:dyDescent="0.2">
      <c r="A482"/>
      <c r="C482" s="223"/>
    </row>
    <row r="483" spans="1:3" ht="15.75" customHeight="1" x14ac:dyDescent="0.2">
      <c r="A483"/>
      <c r="C483" s="223"/>
    </row>
    <row r="484" spans="1:3" ht="15.75" customHeight="1" x14ac:dyDescent="0.2">
      <c r="A484"/>
      <c r="C484" s="223"/>
    </row>
    <row r="485" spans="1:3" ht="15.75" customHeight="1" x14ac:dyDescent="0.2">
      <c r="A485"/>
      <c r="C485" s="223"/>
    </row>
    <row r="486" spans="1:3" ht="15.75" customHeight="1" x14ac:dyDescent="0.2">
      <c r="A486"/>
      <c r="C486" s="223"/>
    </row>
    <row r="487" spans="1:3" ht="15.75" customHeight="1" x14ac:dyDescent="0.2">
      <c r="A487"/>
      <c r="C487" s="223"/>
    </row>
    <row r="488" spans="1:3" ht="15.75" customHeight="1" x14ac:dyDescent="0.2">
      <c r="A488"/>
      <c r="C488" s="223"/>
    </row>
    <row r="489" spans="1:3" ht="15.75" customHeight="1" x14ac:dyDescent="0.2">
      <c r="A489"/>
      <c r="C489" s="223"/>
    </row>
    <row r="490" spans="1:3" ht="15.75" customHeight="1" x14ac:dyDescent="0.2">
      <c r="A490"/>
      <c r="C490" s="223"/>
    </row>
    <row r="491" spans="1:3" ht="15.75" customHeight="1" x14ac:dyDescent="0.2">
      <c r="A491"/>
      <c r="C491" s="223"/>
    </row>
    <row r="492" spans="1:3" ht="15.75" customHeight="1" x14ac:dyDescent="0.2">
      <c r="A492"/>
      <c r="C492" s="223"/>
    </row>
    <row r="493" spans="1:3" ht="15.75" customHeight="1" x14ac:dyDescent="0.2">
      <c r="A493"/>
      <c r="C493" s="223"/>
    </row>
    <row r="494" spans="1:3" ht="15.75" customHeight="1" x14ac:dyDescent="0.2">
      <c r="A494"/>
      <c r="C494" s="223"/>
    </row>
    <row r="495" spans="1:3" ht="15.75" customHeight="1" x14ac:dyDescent="0.2">
      <c r="A495"/>
      <c r="C495" s="223"/>
    </row>
    <row r="496" spans="1:3" ht="15.75" customHeight="1" x14ac:dyDescent="0.2">
      <c r="A496"/>
      <c r="C496" s="223"/>
    </row>
    <row r="497" spans="1:3" ht="15.75" customHeight="1" x14ac:dyDescent="0.2">
      <c r="A497"/>
      <c r="C497" s="223"/>
    </row>
    <row r="498" spans="1:3" ht="15.75" customHeight="1" x14ac:dyDescent="0.2">
      <c r="A498"/>
      <c r="C498" s="223"/>
    </row>
    <row r="499" spans="1:3" ht="15.75" customHeight="1" x14ac:dyDescent="0.2">
      <c r="A499"/>
      <c r="C499" s="223"/>
    </row>
    <row r="500" spans="1:3" ht="15.75" customHeight="1" x14ac:dyDescent="0.2">
      <c r="A500"/>
      <c r="C500" s="223"/>
    </row>
    <row r="501" spans="1:3" ht="15.75" customHeight="1" x14ac:dyDescent="0.2">
      <c r="A501"/>
      <c r="C501" s="223"/>
    </row>
    <row r="502" spans="1:3" ht="15.75" customHeight="1" x14ac:dyDescent="0.2">
      <c r="A502"/>
      <c r="C502" s="223"/>
    </row>
    <row r="503" spans="1:3" ht="15.75" customHeight="1" x14ac:dyDescent="0.2">
      <c r="A503"/>
      <c r="C503" s="223"/>
    </row>
    <row r="504" spans="1:3" ht="15.75" customHeight="1" x14ac:dyDescent="0.2">
      <c r="A504"/>
      <c r="C504" s="223"/>
    </row>
    <row r="505" spans="1:3" ht="15.75" customHeight="1" x14ac:dyDescent="0.2">
      <c r="A505"/>
      <c r="C505" s="223"/>
    </row>
    <row r="506" spans="1:3" ht="15.75" customHeight="1" x14ac:dyDescent="0.2">
      <c r="A506"/>
      <c r="C506" s="223"/>
    </row>
    <row r="507" spans="1:3" ht="15.75" customHeight="1" x14ac:dyDescent="0.2">
      <c r="A507"/>
      <c r="C507" s="223"/>
    </row>
    <row r="508" spans="1:3" ht="15.75" customHeight="1" x14ac:dyDescent="0.2">
      <c r="A508"/>
      <c r="C508" s="223"/>
    </row>
    <row r="509" spans="1:3" ht="15.75" customHeight="1" x14ac:dyDescent="0.2">
      <c r="A509"/>
      <c r="C509" s="223"/>
    </row>
    <row r="510" spans="1:3" ht="15.75" customHeight="1" x14ac:dyDescent="0.2">
      <c r="A510"/>
      <c r="C510" s="223"/>
    </row>
    <row r="511" spans="1:3" ht="15.75" customHeight="1" x14ac:dyDescent="0.2">
      <c r="A511"/>
      <c r="C511" s="223"/>
    </row>
    <row r="512" spans="1:3" ht="15.75" customHeight="1" x14ac:dyDescent="0.2">
      <c r="A512"/>
      <c r="C512" s="223"/>
    </row>
    <row r="513" spans="1:3" ht="15.75" customHeight="1" x14ac:dyDescent="0.2">
      <c r="A513"/>
      <c r="C513" s="223"/>
    </row>
    <row r="514" spans="1:3" ht="15.75" customHeight="1" x14ac:dyDescent="0.2">
      <c r="A514"/>
      <c r="C514" s="223"/>
    </row>
    <row r="515" spans="1:3" ht="15.75" customHeight="1" x14ac:dyDescent="0.2">
      <c r="A515"/>
      <c r="C515" s="223"/>
    </row>
    <row r="516" spans="1:3" ht="15.75" customHeight="1" x14ac:dyDescent="0.2">
      <c r="A516"/>
      <c r="C516" s="223"/>
    </row>
    <row r="517" spans="1:3" ht="15.75" customHeight="1" x14ac:dyDescent="0.2">
      <c r="A517"/>
      <c r="C517" s="223"/>
    </row>
    <row r="518" spans="1:3" ht="15.75" customHeight="1" x14ac:dyDescent="0.2">
      <c r="A518"/>
      <c r="C518" s="223"/>
    </row>
    <row r="519" spans="1:3" ht="15.75" customHeight="1" x14ac:dyDescent="0.2">
      <c r="A519"/>
      <c r="C519" s="223"/>
    </row>
    <row r="520" spans="1:3" ht="15.75" customHeight="1" x14ac:dyDescent="0.2">
      <c r="A520"/>
      <c r="C520" s="223"/>
    </row>
    <row r="521" spans="1:3" ht="15.75" customHeight="1" x14ac:dyDescent="0.2">
      <c r="A521"/>
      <c r="C521" s="223"/>
    </row>
    <row r="522" spans="1:3" ht="15.75" customHeight="1" x14ac:dyDescent="0.2">
      <c r="A522"/>
      <c r="C522" s="223"/>
    </row>
    <row r="523" spans="1:3" ht="15.75" customHeight="1" x14ac:dyDescent="0.2">
      <c r="A523"/>
      <c r="C523" s="223"/>
    </row>
    <row r="524" spans="1:3" ht="15.75" customHeight="1" x14ac:dyDescent="0.2">
      <c r="A524"/>
      <c r="C524" s="223"/>
    </row>
    <row r="525" spans="1:3" ht="15.75" customHeight="1" x14ac:dyDescent="0.2">
      <c r="A525"/>
      <c r="C525" s="223"/>
    </row>
    <row r="526" spans="1:3" ht="15.75" customHeight="1" x14ac:dyDescent="0.2">
      <c r="A526"/>
      <c r="C526" s="223"/>
    </row>
    <row r="527" spans="1:3" ht="15.75" customHeight="1" x14ac:dyDescent="0.2">
      <c r="A527"/>
      <c r="C527" s="223"/>
    </row>
    <row r="528" spans="1:3" ht="15.75" customHeight="1" x14ac:dyDescent="0.2">
      <c r="A528"/>
      <c r="C528" s="223"/>
    </row>
    <row r="529" spans="1:3" ht="15.75" customHeight="1" x14ac:dyDescent="0.2">
      <c r="A529"/>
      <c r="C529" s="223"/>
    </row>
    <row r="530" spans="1:3" ht="15.75" customHeight="1" x14ac:dyDescent="0.2">
      <c r="A530"/>
      <c r="C530" s="223"/>
    </row>
    <row r="531" spans="1:3" ht="15.75" customHeight="1" x14ac:dyDescent="0.2">
      <c r="A531"/>
      <c r="C531" s="223"/>
    </row>
    <row r="532" spans="1:3" ht="15.75" customHeight="1" x14ac:dyDescent="0.2">
      <c r="A532"/>
      <c r="C532" s="223"/>
    </row>
    <row r="533" spans="1:3" ht="15.75" customHeight="1" x14ac:dyDescent="0.2">
      <c r="A533"/>
      <c r="C533" s="223"/>
    </row>
    <row r="534" spans="1:3" ht="15.75" customHeight="1" x14ac:dyDescent="0.2">
      <c r="A534"/>
      <c r="C534" s="223"/>
    </row>
    <row r="535" spans="1:3" ht="15.75" customHeight="1" x14ac:dyDescent="0.2">
      <c r="A535"/>
      <c r="C535" s="223"/>
    </row>
    <row r="536" spans="1:3" ht="15.75" customHeight="1" x14ac:dyDescent="0.2">
      <c r="A536"/>
      <c r="C536" s="223"/>
    </row>
    <row r="537" spans="1:3" ht="15.75" customHeight="1" x14ac:dyDescent="0.2">
      <c r="A537"/>
      <c r="C537" s="223"/>
    </row>
    <row r="538" spans="1:3" ht="15.75" customHeight="1" x14ac:dyDescent="0.2">
      <c r="A538"/>
      <c r="C538" s="223"/>
    </row>
    <row r="539" spans="1:3" ht="15.75" customHeight="1" x14ac:dyDescent="0.2">
      <c r="A539"/>
      <c r="C539" s="223"/>
    </row>
    <row r="540" spans="1:3" ht="15.75" customHeight="1" x14ac:dyDescent="0.2">
      <c r="A540"/>
      <c r="C540" s="223"/>
    </row>
    <row r="541" spans="1:3" ht="15.75" customHeight="1" x14ac:dyDescent="0.2">
      <c r="A541"/>
      <c r="C541" s="223"/>
    </row>
    <row r="542" spans="1:3" ht="15.75" customHeight="1" x14ac:dyDescent="0.2">
      <c r="A542"/>
      <c r="C542" s="223"/>
    </row>
    <row r="543" spans="1:3" ht="15.75" customHeight="1" x14ac:dyDescent="0.2">
      <c r="A543"/>
      <c r="C543" s="223"/>
    </row>
    <row r="544" spans="1:3" ht="15.75" customHeight="1" x14ac:dyDescent="0.2">
      <c r="A544"/>
      <c r="C544" s="223"/>
    </row>
    <row r="545" spans="1:3" ht="15.75" customHeight="1" x14ac:dyDescent="0.2">
      <c r="A545"/>
      <c r="C545" s="223"/>
    </row>
    <row r="546" spans="1:3" ht="15.75" customHeight="1" x14ac:dyDescent="0.2">
      <c r="A546"/>
      <c r="C546" s="223"/>
    </row>
    <row r="547" spans="1:3" ht="15.75" customHeight="1" x14ac:dyDescent="0.2">
      <c r="A547"/>
      <c r="C547" s="223"/>
    </row>
    <row r="548" spans="1:3" ht="15.75" customHeight="1" x14ac:dyDescent="0.2">
      <c r="A548"/>
      <c r="C548" s="223"/>
    </row>
    <row r="549" spans="1:3" ht="15.75" customHeight="1" x14ac:dyDescent="0.2">
      <c r="A549"/>
      <c r="C549" s="223"/>
    </row>
    <row r="550" spans="1:3" ht="15.75" customHeight="1" x14ac:dyDescent="0.2">
      <c r="A550"/>
      <c r="C550" s="223"/>
    </row>
    <row r="551" spans="1:3" ht="15.75" customHeight="1" x14ac:dyDescent="0.2">
      <c r="A551"/>
      <c r="C551" s="223"/>
    </row>
    <row r="552" spans="1:3" ht="15.75" customHeight="1" x14ac:dyDescent="0.2">
      <c r="A552"/>
      <c r="C552" s="223"/>
    </row>
    <row r="553" spans="1:3" ht="15.75" customHeight="1" x14ac:dyDescent="0.2">
      <c r="A553"/>
      <c r="C553" s="223"/>
    </row>
    <row r="554" spans="1:3" ht="15.75" customHeight="1" x14ac:dyDescent="0.2">
      <c r="A554"/>
      <c r="C554" s="223"/>
    </row>
    <row r="555" spans="1:3" ht="15.75" customHeight="1" x14ac:dyDescent="0.2">
      <c r="A555"/>
      <c r="C555" s="223"/>
    </row>
    <row r="556" spans="1:3" ht="15.75" customHeight="1" x14ac:dyDescent="0.2">
      <c r="A556"/>
      <c r="C556" s="223"/>
    </row>
    <row r="557" spans="1:3" ht="15.75" customHeight="1" x14ac:dyDescent="0.2">
      <c r="A557"/>
      <c r="C557" s="223"/>
    </row>
    <row r="558" spans="1:3" ht="15.75" customHeight="1" x14ac:dyDescent="0.2">
      <c r="A558"/>
      <c r="C558" s="223"/>
    </row>
    <row r="559" spans="1:3" ht="15.75" customHeight="1" x14ac:dyDescent="0.2">
      <c r="A559"/>
      <c r="C559" s="223"/>
    </row>
    <row r="560" spans="1:3" ht="15.75" customHeight="1" x14ac:dyDescent="0.2">
      <c r="A560"/>
      <c r="C560" s="223"/>
    </row>
    <row r="561" spans="1:3" ht="15.75" customHeight="1" x14ac:dyDescent="0.2">
      <c r="A561"/>
      <c r="C561" s="223"/>
    </row>
    <row r="562" spans="1:3" ht="15.75" customHeight="1" x14ac:dyDescent="0.2">
      <c r="A562"/>
      <c r="C562" s="223"/>
    </row>
    <row r="563" spans="1:3" ht="15.75" customHeight="1" x14ac:dyDescent="0.2">
      <c r="A563"/>
      <c r="C563" s="223"/>
    </row>
    <row r="564" spans="1:3" ht="15.75" customHeight="1" x14ac:dyDescent="0.2">
      <c r="A564"/>
      <c r="C564" s="223"/>
    </row>
    <row r="565" spans="1:3" ht="15.75" customHeight="1" x14ac:dyDescent="0.2">
      <c r="A565"/>
      <c r="C565" s="223"/>
    </row>
    <row r="566" spans="1:3" ht="15.75" customHeight="1" x14ac:dyDescent="0.2">
      <c r="A566"/>
      <c r="C566" s="223"/>
    </row>
    <row r="567" spans="1:3" ht="15.75" customHeight="1" x14ac:dyDescent="0.2">
      <c r="A567"/>
      <c r="C567" s="223"/>
    </row>
    <row r="568" spans="1:3" ht="15.75" customHeight="1" x14ac:dyDescent="0.2">
      <c r="A568"/>
      <c r="C568" s="223"/>
    </row>
    <row r="569" spans="1:3" ht="15.75" customHeight="1" x14ac:dyDescent="0.2">
      <c r="A569"/>
      <c r="C569" s="223"/>
    </row>
    <row r="570" spans="1:3" ht="15.75" customHeight="1" x14ac:dyDescent="0.2">
      <c r="A570"/>
      <c r="C570" s="223"/>
    </row>
    <row r="571" spans="1:3" ht="15.75" customHeight="1" x14ac:dyDescent="0.2">
      <c r="A571"/>
      <c r="C571" s="223"/>
    </row>
    <row r="572" spans="1:3" ht="15.75" customHeight="1" x14ac:dyDescent="0.2">
      <c r="A572"/>
      <c r="C572" s="223"/>
    </row>
    <row r="573" spans="1:3" ht="15.75" customHeight="1" x14ac:dyDescent="0.2">
      <c r="A573"/>
      <c r="C573" s="223"/>
    </row>
    <row r="574" spans="1:3" ht="15.75" customHeight="1" x14ac:dyDescent="0.2">
      <c r="A574"/>
      <c r="C574" s="223"/>
    </row>
    <row r="575" spans="1:3" ht="15.75" customHeight="1" x14ac:dyDescent="0.2">
      <c r="A575"/>
      <c r="C575" s="223"/>
    </row>
    <row r="576" spans="1:3" ht="15.75" customHeight="1" x14ac:dyDescent="0.2">
      <c r="A576"/>
      <c r="C576" s="223"/>
    </row>
    <row r="577" spans="1:3" ht="15.75" customHeight="1" x14ac:dyDescent="0.2">
      <c r="A577"/>
      <c r="C577" s="223"/>
    </row>
    <row r="578" spans="1:3" ht="15.75" customHeight="1" x14ac:dyDescent="0.2">
      <c r="A578"/>
      <c r="C578" s="223"/>
    </row>
    <row r="579" spans="1:3" ht="15.75" customHeight="1" x14ac:dyDescent="0.2">
      <c r="A579"/>
      <c r="C579" s="223"/>
    </row>
    <row r="580" spans="1:3" ht="15.75" customHeight="1" x14ac:dyDescent="0.2">
      <c r="A580"/>
      <c r="C580" s="223"/>
    </row>
    <row r="581" spans="1:3" ht="15.75" customHeight="1" x14ac:dyDescent="0.2">
      <c r="A581"/>
      <c r="C581" s="223"/>
    </row>
    <row r="582" spans="1:3" ht="15.75" customHeight="1" x14ac:dyDescent="0.2">
      <c r="A582"/>
      <c r="C582" s="223"/>
    </row>
    <row r="583" spans="1:3" ht="15.75" customHeight="1" x14ac:dyDescent="0.2">
      <c r="A583"/>
      <c r="C583" s="223"/>
    </row>
    <row r="584" spans="1:3" ht="15.75" customHeight="1" x14ac:dyDescent="0.2">
      <c r="A584"/>
      <c r="C584" s="223"/>
    </row>
    <row r="585" spans="1:3" ht="15.75" customHeight="1" x14ac:dyDescent="0.2">
      <c r="A585"/>
      <c r="C585" s="223"/>
    </row>
    <row r="586" spans="1:3" ht="15.75" customHeight="1" x14ac:dyDescent="0.2">
      <c r="A586"/>
      <c r="C586" s="223"/>
    </row>
    <row r="587" spans="1:3" ht="15.75" customHeight="1" x14ac:dyDescent="0.2">
      <c r="A587"/>
      <c r="C587" s="223"/>
    </row>
    <row r="588" spans="1:3" ht="15.75" customHeight="1" x14ac:dyDescent="0.2">
      <c r="A588"/>
      <c r="C588" s="223"/>
    </row>
    <row r="589" spans="1:3" ht="15.75" customHeight="1" x14ac:dyDescent="0.2">
      <c r="A589"/>
      <c r="C589" s="223"/>
    </row>
    <row r="590" spans="1:3" ht="15.75" customHeight="1" x14ac:dyDescent="0.2">
      <c r="A590"/>
      <c r="C590" s="223"/>
    </row>
    <row r="591" spans="1:3" ht="15.75" customHeight="1" x14ac:dyDescent="0.2">
      <c r="A591"/>
      <c r="C591" s="223"/>
    </row>
    <row r="592" spans="1:3" ht="15.75" customHeight="1" x14ac:dyDescent="0.2">
      <c r="A592"/>
      <c r="C592" s="223"/>
    </row>
    <row r="593" spans="1:3" ht="15.75" customHeight="1" x14ac:dyDescent="0.2">
      <c r="A593"/>
      <c r="C593" s="223"/>
    </row>
    <row r="594" spans="1:3" ht="15.75" customHeight="1" x14ac:dyDescent="0.2">
      <c r="A594"/>
      <c r="C594" s="223"/>
    </row>
    <row r="595" spans="1:3" ht="15.75" customHeight="1" x14ac:dyDescent="0.2">
      <c r="A595"/>
      <c r="C595" s="223"/>
    </row>
    <row r="596" spans="1:3" ht="15.75" customHeight="1" x14ac:dyDescent="0.2">
      <c r="A596"/>
      <c r="C596" s="223"/>
    </row>
    <row r="597" spans="1:3" ht="15.75" customHeight="1" x14ac:dyDescent="0.2">
      <c r="A597"/>
      <c r="C597" s="223"/>
    </row>
    <row r="598" spans="1:3" ht="15.75" customHeight="1" x14ac:dyDescent="0.2">
      <c r="A598"/>
      <c r="C598" s="223"/>
    </row>
    <row r="599" spans="1:3" ht="15.75" customHeight="1" x14ac:dyDescent="0.2">
      <c r="A599"/>
      <c r="C599" s="223"/>
    </row>
    <row r="600" spans="1:3" ht="15.75" customHeight="1" x14ac:dyDescent="0.2">
      <c r="A600"/>
      <c r="C600" s="223"/>
    </row>
    <row r="601" spans="1:3" ht="15.75" customHeight="1" x14ac:dyDescent="0.2">
      <c r="A601"/>
      <c r="C601" s="223"/>
    </row>
    <row r="602" spans="1:3" ht="15.75" customHeight="1" x14ac:dyDescent="0.2">
      <c r="A602"/>
      <c r="C602" s="223"/>
    </row>
    <row r="603" spans="1:3" ht="15.75" customHeight="1" x14ac:dyDescent="0.2">
      <c r="A603"/>
      <c r="C603" s="223"/>
    </row>
    <row r="604" spans="1:3" ht="15.75" customHeight="1" x14ac:dyDescent="0.2">
      <c r="A604"/>
      <c r="C604" s="223"/>
    </row>
    <row r="605" spans="1:3" ht="15.75" customHeight="1" x14ac:dyDescent="0.2">
      <c r="A605"/>
      <c r="C605" s="223"/>
    </row>
    <row r="606" spans="1:3" ht="15.75" customHeight="1" x14ac:dyDescent="0.2">
      <c r="A606"/>
      <c r="C606" s="223"/>
    </row>
    <row r="607" spans="1:3" ht="15.75" customHeight="1" x14ac:dyDescent="0.2">
      <c r="A607"/>
      <c r="C607" s="223"/>
    </row>
    <row r="608" spans="1:3" ht="15.75" customHeight="1" x14ac:dyDescent="0.2">
      <c r="A608"/>
      <c r="C608" s="223"/>
    </row>
    <row r="609" spans="1:3" ht="15.75" customHeight="1" x14ac:dyDescent="0.2">
      <c r="A609"/>
      <c r="C609" s="223"/>
    </row>
    <row r="610" spans="1:3" ht="15.75" customHeight="1" x14ac:dyDescent="0.2">
      <c r="A610"/>
      <c r="C610" s="223"/>
    </row>
    <row r="611" spans="1:3" ht="15.75" customHeight="1" x14ac:dyDescent="0.2">
      <c r="A611"/>
      <c r="C611" s="223"/>
    </row>
    <row r="612" spans="1:3" ht="15.75" customHeight="1" x14ac:dyDescent="0.2">
      <c r="A612"/>
      <c r="C612" s="223"/>
    </row>
    <row r="613" spans="1:3" ht="15.75" customHeight="1" x14ac:dyDescent="0.2">
      <c r="A613"/>
      <c r="C613" s="223"/>
    </row>
    <row r="614" spans="1:3" ht="15.75" customHeight="1" x14ac:dyDescent="0.2">
      <c r="A614"/>
      <c r="C614" s="223"/>
    </row>
    <row r="615" spans="1:3" ht="15.75" customHeight="1" x14ac:dyDescent="0.2">
      <c r="A615"/>
      <c r="C615" s="223"/>
    </row>
    <row r="616" spans="1:3" ht="15.75" customHeight="1" x14ac:dyDescent="0.2">
      <c r="A616"/>
      <c r="C616" s="223"/>
    </row>
    <row r="617" spans="1:3" ht="15.75" customHeight="1" x14ac:dyDescent="0.2">
      <c r="A617"/>
      <c r="C617" s="223"/>
    </row>
    <row r="618" spans="1:3" ht="15.75" customHeight="1" x14ac:dyDescent="0.2">
      <c r="A618"/>
      <c r="C618" s="223"/>
    </row>
    <row r="619" spans="1:3" ht="15.75" customHeight="1" x14ac:dyDescent="0.2">
      <c r="A619"/>
      <c r="C619" s="223"/>
    </row>
    <row r="620" spans="1:3" ht="15.75" customHeight="1" x14ac:dyDescent="0.2">
      <c r="A620"/>
      <c r="C620" s="223"/>
    </row>
    <row r="621" spans="1:3" ht="15.75" customHeight="1" x14ac:dyDescent="0.2">
      <c r="A621"/>
      <c r="C621" s="223"/>
    </row>
    <row r="622" spans="1:3" ht="15.75" customHeight="1" x14ac:dyDescent="0.2">
      <c r="A622"/>
      <c r="C622" s="223"/>
    </row>
    <row r="623" spans="1:3" ht="15.75" customHeight="1" x14ac:dyDescent="0.2">
      <c r="A623"/>
      <c r="C623" s="223"/>
    </row>
    <row r="624" spans="1:3" ht="15.75" customHeight="1" x14ac:dyDescent="0.2">
      <c r="A624"/>
      <c r="C624" s="223"/>
    </row>
    <row r="625" spans="1:3" ht="15.75" customHeight="1" x14ac:dyDescent="0.2">
      <c r="A625"/>
      <c r="C625" s="223"/>
    </row>
    <row r="626" spans="1:3" ht="15.75" customHeight="1" x14ac:dyDescent="0.2">
      <c r="A626"/>
      <c r="C626" s="223"/>
    </row>
    <row r="627" spans="1:3" ht="15.75" customHeight="1" x14ac:dyDescent="0.2">
      <c r="A627"/>
      <c r="C627" s="223"/>
    </row>
    <row r="628" spans="1:3" ht="15.75" customHeight="1" x14ac:dyDescent="0.2">
      <c r="A628"/>
      <c r="C628" s="223"/>
    </row>
    <row r="629" spans="1:3" ht="15.75" customHeight="1" x14ac:dyDescent="0.2">
      <c r="A629"/>
      <c r="C629" s="223"/>
    </row>
    <row r="630" spans="1:3" ht="15.75" customHeight="1" x14ac:dyDescent="0.2">
      <c r="A630"/>
      <c r="C630" s="223"/>
    </row>
    <row r="631" spans="1:3" ht="15.75" customHeight="1" x14ac:dyDescent="0.2">
      <c r="A631"/>
      <c r="C631" s="223"/>
    </row>
    <row r="632" spans="1:3" ht="15.75" customHeight="1" x14ac:dyDescent="0.2">
      <c r="A632"/>
      <c r="C632" s="223"/>
    </row>
    <row r="633" spans="1:3" ht="15.75" customHeight="1" x14ac:dyDescent="0.2">
      <c r="A633"/>
      <c r="C633" s="223"/>
    </row>
    <row r="634" spans="1:3" ht="15.75" customHeight="1" x14ac:dyDescent="0.2">
      <c r="A634"/>
      <c r="C634" s="223"/>
    </row>
    <row r="635" spans="1:3" ht="15.75" customHeight="1" x14ac:dyDescent="0.2">
      <c r="A635"/>
      <c r="C635" s="223"/>
    </row>
    <row r="636" spans="1:3" ht="15.75" customHeight="1" x14ac:dyDescent="0.2">
      <c r="A636"/>
      <c r="C636" s="223"/>
    </row>
    <row r="637" spans="1:3" ht="15.75" customHeight="1" x14ac:dyDescent="0.2">
      <c r="A637"/>
      <c r="C637" s="223"/>
    </row>
    <row r="638" spans="1:3" ht="15.75" customHeight="1" x14ac:dyDescent="0.2">
      <c r="A638"/>
      <c r="C638" s="223"/>
    </row>
    <row r="639" spans="1:3" ht="15.75" customHeight="1" x14ac:dyDescent="0.2">
      <c r="A639"/>
      <c r="C639" s="223"/>
    </row>
    <row r="640" spans="1:3" ht="15.75" customHeight="1" x14ac:dyDescent="0.2">
      <c r="A640"/>
      <c r="C640" s="223"/>
    </row>
    <row r="641" spans="1:3" ht="15.75" customHeight="1" x14ac:dyDescent="0.2">
      <c r="A641"/>
      <c r="C641" s="223"/>
    </row>
    <row r="642" spans="1:3" ht="15.75" customHeight="1" x14ac:dyDescent="0.2">
      <c r="A642"/>
      <c r="C642" s="223"/>
    </row>
    <row r="643" spans="1:3" ht="15.75" customHeight="1" x14ac:dyDescent="0.2">
      <c r="A643"/>
      <c r="C643" s="223"/>
    </row>
    <row r="644" spans="1:3" ht="15.75" customHeight="1" x14ac:dyDescent="0.2">
      <c r="A644"/>
      <c r="C644" s="223"/>
    </row>
    <row r="645" spans="1:3" ht="15.75" customHeight="1" x14ac:dyDescent="0.2">
      <c r="A645"/>
      <c r="C645" s="223"/>
    </row>
    <row r="646" spans="1:3" ht="15.75" customHeight="1" x14ac:dyDescent="0.2">
      <c r="A646"/>
      <c r="C646" s="223"/>
    </row>
    <row r="647" spans="1:3" ht="15.75" customHeight="1" x14ac:dyDescent="0.2">
      <c r="A647"/>
      <c r="C647" s="223"/>
    </row>
    <row r="648" spans="1:3" ht="15.75" customHeight="1" x14ac:dyDescent="0.2">
      <c r="A648"/>
      <c r="C648" s="223"/>
    </row>
    <row r="649" spans="1:3" ht="15.75" customHeight="1" x14ac:dyDescent="0.2">
      <c r="A649"/>
      <c r="C649" s="223"/>
    </row>
    <row r="650" spans="1:3" ht="15.75" customHeight="1" x14ac:dyDescent="0.2">
      <c r="A650"/>
      <c r="C650" s="223"/>
    </row>
    <row r="651" spans="1:3" ht="15.75" customHeight="1" x14ac:dyDescent="0.2">
      <c r="A651"/>
      <c r="C651" s="223"/>
    </row>
    <row r="652" spans="1:3" ht="15.75" customHeight="1" x14ac:dyDescent="0.2">
      <c r="A652"/>
      <c r="C652" s="223"/>
    </row>
    <row r="653" spans="1:3" ht="15.75" customHeight="1" x14ac:dyDescent="0.2">
      <c r="A653"/>
      <c r="C653" s="223"/>
    </row>
    <row r="654" spans="1:3" ht="15.75" customHeight="1" x14ac:dyDescent="0.2">
      <c r="A654"/>
      <c r="C654" s="223"/>
    </row>
    <row r="655" spans="1:3" ht="15.75" customHeight="1" x14ac:dyDescent="0.2">
      <c r="A655"/>
      <c r="C655" s="223"/>
    </row>
    <row r="656" spans="1:3" ht="15.75" customHeight="1" x14ac:dyDescent="0.2">
      <c r="A656"/>
      <c r="C656" s="223"/>
    </row>
    <row r="657" spans="1:3" ht="15.75" customHeight="1" x14ac:dyDescent="0.2">
      <c r="A657"/>
      <c r="C657" s="223"/>
    </row>
    <row r="658" spans="1:3" ht="15.75" customHeight="1" x14ac:dyDescent="0.2">
      <c r="A658"/>
      <c r="C658" s="223"/>
    </row>
    <row r="659" spans="1:3" ht="15.75" customHeight="1" x14ac:dyDescent="0.2">
      <c r="A659"/>
      <c r="C659" s="223"/>
    </row>
    <row r="660" spans="1:3" ht="15.75" customHeight="1" x14ac:dyDescent="0.2">
      <c r="A660"/>
      <c r="C660" s="223"/>
    </row>
    <row r="661" spans="1:3" ht="15.75" customHeight="1" x14ac:dyDescent="0.2">
      <c r="A661"/>
      <c r="C661" s="223"/>
    </row>
    <row r="662" spans="1:3" ht="15.75" customHeight="1" x14ac:dyDescent="0.2">
      <c r="A662"/>
      <c r="C662" s="223"/>
    </row>
    <row r="663" spans="1:3" ht="15.75" customHeight="1" x14ac:dyDescent="0.2">
      <c r="A663"/>
      <c r="C663" s="223"/>
    </row>
    <row r="664" spans="1:3" ht="15.75" customHeight="1" x14ac:dyDescent="0.2">
      <c r="A664"/>
      <c r="C664" s="223"/>
    </row>
    <row r="665" spans="1:3" ht="15.75" customHeight="1" x14ac:dyDescent="0.2">
      <c r="A665"/>
      <c r="C665" s="223"/>
    </row>
    <row r="666" spans="1:3" ht="15.75" customHeight="1" x14ac:dyDescent="0.2">
      <c r="A666"/>
      <c r="C666" s="223"/>
    </row>
    <row r="667" spans="1:3" ht="15.75" customHeight="1" x14ac:dyDescent="0.2">
      <c r="A667"/>
      <c r="C667" s="223"/>
    </row>
    <row r="668" spans="1:3" ht="15.75" customHeight="1" x14ac:dyDescent="0.2">
      <c r="A668"/>
      <c r="C668" s="223"/>
    </row>
    <row r="669" spans="1:3" ht="15.75" customHeight="1" x14ac:dyDescent="0.2">
      <c r="A669"/>
      <c r="C669" s="223"/>
    </row>
    <row r="670" spans="1:3" ht="15.75" customHeight="1" x14ac:dyDescent="0.2">
      <c r="A670"/>
      <c r="C670" s="223"/>
    </row>
    <row r="671" spans="1:3" ht="15.75" customHeight="1" x14ac:dyDescent="0.2">
      <c r="A671"/>
      <c r="C671" s="223"/>
    </row>
    <row r="672" spans="1:3" ht="15.75" customHeight="1" x14ac:dyDescent="0.2">
      <c r="A672"/>
      <c r="C672" s="223"/>
    </row>
    <row r="673" spans="1:3" ht="15.75" customHeight="1" x14ac:dyDescent="0.2">
      <c r="A673"/>
      <c r="C673" s="223"/>
    </row>
    <row r="674" spans="1:3" ht="15.75" customHeight="1" x14ac:dyDescent="0.2">
      <c r="A674"/>
      <c r="C674" s="223"/>
    </row>
    <row r="675" spans="1:3" ht="15.75" customHeight="1" x14ac:dyDescent="0.2">
      <c r="A675"/>
      <c r="C675" s="223"/>
    </row>
    <row r="676" spans="1:3" ht="15.75" customHeight="1" x14ac:dyDescent="0.2">
      <c r="A676"/>
      <c r="C676" s="223"/>
    </row>
    <row r="677" spans="1:3" ht="15.75" customHeight="1" x14ac:dyDescent="0.2">
      <c r="A677"/>
      <c r="C677" s="223"/>
    </row>
    <row r="678" spans="1:3" ht="15.75" customHeight="1" x14ac:dyDescent="0.2">
      <c r="A678"/>
      <c r="C678" s="223"/>
    </row>
    <row r="679" spans="1:3" ht="15.75" customHeight="1" x14ac:dyDescent="0.2">
      <c r="A679"/>
      <c r="C679" s="223"/>
    </row>
    <row r="680" spans="1:3" ht="15.75" customHeight="1" x14ac:dyDescent="0.2">
      <c r="A680"/>
      <c r="C680" s="223"/>
    </row>
    <row r="681" spans="1:3" ht="15.75" customHeight="1" x14ac:dyDescent="0.2">
      <c r="A681"/>
      <c r="C681" s="223"/>
    </row>
    <row r="682" spans="1:3" ht="15.75" customHeight="1" x14ac:dyDescent="0.2">
      <c r="A682"/>
      <c r="C682" s="223"/>
    </row>
    <row r="683" spans="1:3" ht="15.75" customHeight="1" x14ac:dyDescent="0.2">
      <c r="A683"/>
      <c r="C683" s="223"/>
    </row>
    <row r="684" spans="1:3" ht="15.75" customHeight="1" x14ac:dyDescent="0.2">
      <c r="A684"/>
      <c r="C684" s="223"/>
    </row>
    <row r="685" spans="1:3" ht="15.75" customHeight="1" x14ac:dyDescent="0.2">
      <c r="A685"/>
      <c r="C685" s="223"/>
    </row>
    <row r="686" spans="1:3" ht="15.75" customHeight="1" x14ac:dyDescent="0.2">
      <c r="A686"/>
      <c r="C686" s="223"/>
    </row>
    <row r="687" spans="1:3" ht="15.75" customHeight="1" x14ac:dyDescent="0.2">
      <c r="A687"/>
      <c r="C687" s="223"/>
    </row>
    <row r="688" spans="1:3" ht="15.75" customHeight="1" x14ac:dyDescent="0.2">
      <c r="A688"/>
      <c r="C688" s="223"/>
    </row>
    <row r="689" spans="1:3" ht="15.75" customHeight="1" x14ac:dyDescent="0.2">
      <c r="A689"/>
      <c r="C689" s="223"/>
    </row>
    <row r="690" spans="1:3" ht="15.75" customHeight="1" x14ac:dyDescent="0.2">
      <c r="A690"/>
      <c r="C690" s="223"/>
    </row>
    <row r="691" spans="1:3" ht="15.75" customHeight="1" x14ac:dyDescent="0.2">
      <c r="A691"/>
      <c r="C691" s="223"/>
    </row>
    <row r="692" spans="1:3" ht="15.75" customHeight="1" x14ac:dyDescent="0.2">
      <c r="A692"/>
      <c r="C692" s="223"/>
    </row>
    <row r="693" spans="1:3" ht="15.75" customHeight="1" x14ac:dyDescent="0.2">
      <c r="A693"/>
      <c r="C693" s="223"/>
    </row>
    <row r="694" spans="1:3" ht="15.75" customHeight="1" x14ac:dyDescent="0.2">
      <c r="A694"/>
      <c r="C694" s="223"/>
    </row>
    <row r="695" spans="1:3" ht="15.75" customHeight="1" x14ac:dyDescent="0.2">
      <c r="A695"/>
      <c r="C695" s="223"/>
    </row>
    <row r="696" spans="1:3" ht="15.75" customHeight="1" x14ac:dyDescent="0.2">
      <c r="A696"/>
      <c r="C696" s="223"/>
    </row>
    <row r="697" spans="1:3" ht="15.75" customHeight="1" x14ac:dyDescent="0.2">
      <c r="A697"/>
      <c r="C697" s="223"/>
    </row>
    <row r="698" spans="1:3" ht="15.75" customHeight="1" x14ac:dyDescent="0.2">
      <c r="A698"/>
      <c r="C698" s="223"/>
    </row>
    <row r="699" spans="1:3" ht="15.75" customHeight="1" x14ac:dyDescent="0.2">
      <c r="A699"/>
      <c r="C699" s="223"/>
    </row>
    <row r="700" spans="1:3" ht="15.75" customHeight="1" x14ac:dyDescent="0.2">
      <c r="A700"/>
      <c r="C700" s="223"/>
    </row>
    <row r="701" spans="1:3" ht="15.75" customHeight="1" x14ac:dyDescent="0.2">
      <c r="A701"/>
      <c r="C701" s="223"/>
    </row>
    <row r="702" spans="1:3" ht="15.75" customHeight="1" x14ac:dyDescent="0.2">
      <c r="A702"/>
      <c r="C702" s="223"/>
    </row>
    <row r="703" spans="1:3" ht="15.75" customHeight="1" x14ac:dyDescent="0.2">
      <c r="A703"/>
      <c r="C703" s="223"/>
    </row>
    <row r="704" spans="1:3" ht="15.75" customHeight="1" x14ac:dyDescent="0.2">
      <c r="A704"/>
      <c r="C704" s="223"/>
    </row>
    <row r="705" spans="1:3" ht="15.75" customHeight="1" x14ac:dyDescent="0.2">
      <c r="A705"/>
      <c r="C705" s="223"/>
    </row>
    <row r="706" spans="1:3" ht="15.75" customHeight="1" x14ac:dyDescent="0.2">
      <c r="A706"/>
      <c r="C706" s="223"/>
    </row>
    <row r="707" spans="1:3" ht="15.75" customHeight="1" x14ac:dyDescent="0.2">
      <c r="A707"/>
      <c r="C707" s="223"/>
    </row>
    <row r="708" spans="1:3" ht="15.75" customHeight="1" x14ac:dyDescent="0.2">
      <c r="A708"/>
      <c r="C708" s="223"/>
    </row>
    <row r="709" spans="1:3" ht="15.75" customHeight="1" x14ac:dyDescent="0.2">
      <c r="A709"/>
      <c r="C709" s="223"/>
    </row>
    <row r="710" spans="1:3" ht="15.75" customHeight="1" x14ac:dyDescent="0.2">
      <c r="A710"/>
      <c r="C710" s="223"/>
    </row>
    <row r="711" spans="1:3" ht="15.75" customHeight="1" x14ac:dyDescent="0.2">
      <c r="A711"/>
      <c r="C711" s="223"/>
    </row>
    <row r="712" spans="1:3" ht="15.75" customHeight="1" x14ac:dyDescent="0.2">
      <c r="A712"/>
      <c r="C712" s="223"/>
    </row>
    <row r="713" spans="1:3" ht="15.75" customHeight="1" x14ac:dyDescent="0.2">
      <c r="A713"/>
      <c r="C713" s="223"/>
    </row>
    <row r="714" spans="1:3" ht="15.75" customHeight="1" x14ac:dyDescent="0.2">
      <c r="A714"/>
      <c r="C714" s="223"/>
    </row>
    <row r="715" spans="1:3" ht="15.75" customHeight="1" x14ac:dyDescent="0.2">
      <c r="A715"/>
      <c r="C715" s="223"/>
    </row>
    <row r="716" spans="1:3" ht="15.75" customHeight="1" x14ac:dyDescent="0.2">
      <c r="A716"/>
      <c r="C716" s="223"/>
    </row>
    <row r="717" spans="1:3" ht="15.75" customHeight="1" x14ac:dyDescent="0.2">
      <c r="A717"/>
      <c r="C717" s="223"/>
    </row>
    <row r="718" spans="1:3" ht="15.75" customHeight="1" x14ac:dyDescent="0.2">
      <c r="A718"/>
      <c r="C718" s="223"/>
    </row>
    <row r="719" spans="1:3" ht="15.75" customHeight="1" x14ac:dyDescent="0.2">
      <c r="A719"/>
      <c r="C719" s="223"/>
    </row>
    <row r="720" spans="1:3" ht="15.75" customHeight="1" x14ac:dyDescent="0.2">
      <c r="A720"/>
      <c r="C720" s="223"/>
    </row>
    <row r="721" spans="1:3" ht="15.75" customHeight="1" x14ac:dyDescent="0.2">
      <c r="A721"/>
      <c r="C721" s="223"/>
    </row>
    <row r="722" spans="1:3" ht="15.75" customHeight="1" x14ac:dyDescent="0.2">
      <c r="A722"/>
      <c r="C722" s="223"/>
    </row>
    <row r="723" spans="1:3" ht="15.75" customHeight="1" x14ac:dyDescent="0.2">
      <c r="A723"/>
      <c r="C723" s="223"/>
    </row>
    <row r="724" spans="1:3" ht="15.75" customHeight="1" x14ac:dyDescent="0.2">
      <c r="A724"/>
      <c r="C724" s="223"/>
    </row>
    <row r="725" spans="1:3" ht="15.75" customHeight="1" x14ac:dyDescent="0.2">
      <c r="A725"/>
      <c r="C725" s="223"/>
    </row>
    <row r="726" spans="1:3" ht="15.75" customHeight="1" x14ac:dyDescent="0.2">
      <c r="A726"/>
      <c r="C726" s="223"/>
    </row>
    <row r="727" spans="1:3" ht="15.75" customHeight="1" x14ac:dyDescent="0.2">
      <c r="A727"/>
      <c r="C727" s="223"/>
    </row>
    <row r="728" spans="1:3" ht="15.75" customHeight="1" x14ac:dyDescent="0.2">
      <c r="A728"/>
      <c r="C728" s="223"/>
    </row>
    <row r="729" spans="1:3" ht="15.75" customHeight="1" x14ac:dyDescent="0.2">
      <c r="A729"/>
      <c r="C729" s="223"/>
    </row>
    <row r="730" spans="1:3" ht="15.75" customHeight="1" x14ac:dyDescent="0.2">
      <c r="A730"/>
      <c r="C730" s="223"/>
    </row>
    <row r="731" spans="1:3" ht="15.75" customHeight="1" x14ac:dyDescent="0.2">
      <c r="A731"/>
      <c r="C731" s="223"/>
    </row>
    <row r="732" spans="1:3" ht="15.75" customHeight="1" x14ac:dyDescent="0.2">
      <c r="A732"/>
      <c r="C732" s="223"/>
    </row>
    <row r="733" spans="1:3" ht="15.75" customHeight="1" x14ac:dyDescent="0.2">
      <c r="A733"/>
      <c r="C733" s="223"/>
    </row>
    <row r="734" spans="1:3" ht="15.75" customHeight="1" x14ac:dyDescent="0.2">
      <c r="A734"/>
      <c r="C734" s="223"/>
    </row>
    <row r="735" spans="1:3" ht="15.75" customHeight="1" x14ac:dyDescent="0.2">
      <c r="A735"/>
      <c r="C735" s="223"/>
    </row>
    <row r="736" spans="1:3" ht="15.75" customHeight="1" x14ac:dyDescent="0.2">
      <c r="A736"/>
      <c r="C736" s="223"/>
    </row>
    <row r="737" spans="1:3" ht="15.75" customHeight="1" x14ac:dyDescent="0.2">
      <c r="A737"/>
      <c r="C737" s="223"/>
    </row>
    <row r="738" spans="1:3" ht="15.75" customHeight="1" x14ac:dyDescent="0.2">
      <c r="A738"/>
      <c r="C738" s="223"/>
    </row>
    <row r="739" spans="1:3" ht="15.75" customHeight="1" x14ac:dyDescent="0.2">
      <c r="A739"/>
      <c r="C739" s="223"/>
    </row>
    <row r="740" spans="1:3" ht="15.75" customHeight="1" x14ac:dyDescent="0.2">
      <c r="A740"/>
      <c r="C740" s="223"/>
    </row>
    <row r="741" spans="1:3" ht="15.75" customHeight="1" x14ac:dyDescent="0.2">
      <c r="A741"/>
      <c r="C741" s="223"/>
    </row>
    <row r="742" spans="1:3" ht="15.75" customHeight="1" x14ac:dyDescent="0.2">
      <c r="A742"/>
      <c r="C742" s="223"/>
    </row>
    <row r="743" spans="1:3" ht="15.75" customHeight="1" x14ac:dyDescent="0.2">
      <c r="A743"/>
      <c r="C743" s="223"/>
    </row>
    <row r="744" spans="1:3" ht="15.75" customHeight="1" x14ac:dyDescent="0.2">
      <c r="A744"/>
      <c r="C744" s="223"/>
    </row>
    <row r="745" spans="1:3" ht="15.75" customHeight="1" x14ac:dyDescent="0.2">
      <c r="A745"/>
      <c r="C745" s="223"/>
    </row>
    <row r="746" spans="1:3" ht="15.75" customHeight="1" x14ac:dyDescent="0.2">
      <c r="A746"/>
      <c r="C746" s="223"/>
    </row>
    <row r="747" spans="1:3" ht="15.75" customHeight="1" x14ac:dyDescent="0.2">
      <c r="A747"/>
      <c r="C747" s="223"/>
    </row>
    <row r="748" spans="1:3" ht="15.75" customHeight="1" x14ac:dyDescent="0.2">
      <c r="A748"/>
      <c r="C748" s="223"/>
    </row>
    <row r="749" spans="1:3" ht="15.75" customHeight="1" x14ac:dyDescent="0.2">
      <c r="A749"/>
      <c r="C749" s="223"/>
    </row>
    <row r="750" spans="1:3" ht="15.75" customHeight="1" x14ac:dyDescent="0.2">
      <c r="A750"/>
      <c r="C750" s="223"/>
    </row>
    <row r="751" spans="1:3" ht="15.75" customHeight="1" x14ac:dyDescent="0.2">
      <c r="A751"/>
      <c r="C751" s="223"/>
    </row>
    <row r="752" spans="1:3" ht="15.75" customHeight="1" x14ac:dyDescent="0.2">
      <c r="A752"/>
      <c r="C752" s="223"/>
    </row>
    <row r="753" spans="1:3" ht="15.75" customHeight="1" x14ac:dyDescent="0.2">
      <c r="A753"/>
      <c r="C753" s="223"/>
    </row>
    <row r="754" spans="1:3" ht="15.75" customHeight="1" x14ac:dyDescent="0.2">
      <c r="A754"/>
      <c r="C754" s="223"/>
    </row>
    <row r="755" spans="1:3" ht="15.75" customHeight="1" x14ac:dyDescent="0.2">
      <c r="A755"/>
      <c r="C755" s="223"/>
    </row>
    <row r="756" spans="1:3" ht="15.75" customHeight="1" x14ac:dyDescent="0.2">
      <c r="A756"/>
      <c r="C756" s="223"/>
    </row>
    <row r="757" spans="1:3" ht="15.75" customHeight="1" x14ac:dyDescent="0.2">
      <c r="A757"/>
      <c r="C757" s="223"/>
    </row>
    <row r="758" spans="1:3" ht="15.75" customHeight="1" x14ac:dyDescent="0.2">
      <c r="A758"/>
      <c r="C758" s="223"/>
    </row>
    <row r="759" spans="1:3" ht="15.75" customHeight="1" x14ac:dyDescent="0.2">
      <c r="A759"/>
      <c r="C759" s="223"/>
    </row>
    <row r="760" spans="1:3" ht="15.75" customHeight="1" x14ac:dyDescent="0.2">
      <c r="A760"/>
      <c r="C760" s="223"/>
    </row>
    <row r="761" spans="1:3" ht="15.75" customHeight="1" x14ac:dyDescent="0.2">
      <c r="A761"/>
      <c r="C761" s="223"/>
    </row>
    <row r="762" spans="1:3" ht="15.75" customHeight="1" x14ac:dyDescent="0.2">
      <c r="A762"/>
      <c r="C762" s="223"/>
    </row>
    <row r="763" spans="1:3" ht="15.75" customHeight="1" x14ac:dyDescent="0.2">
      <c r="A763"/>
      <c r="C763" s="223"/>
    </row>
    <row r="764" spans="1:3" ht="15.75" customHeight="1" x14ac:dyDescent="0.2">
      <c r="A764"/>
      <c r="C764" s="223"/>
    </row>
    <row r="765" spans="1:3" ht="15.75" customHeight="1" x14ac:dyDescent="0.2">
      <c r="A765"/>
      <c r="C765" s="223"/>
    </row>
    <row r="766" spans="1:3" ht="15.75" customHeight="1" x14ac:dyDescent="0.2">
      <c r="A766"/>
      <c r="C766" s="223"/>
    </row>
    <row r="767" spans="1:3" ht="15.75" customHeight="1" x14ac:dyDescent="0.2">
      <c r="A767"/>
      <c r="C767" s="223"/>
    </row>
    <row r="768" spans="1:3" ht="15.75" customHeight="1" x14ac:dyDescent="0.2">
      <c r="A768"/>
      <c r="C768" s="223"/>
    </row>
    <row r="769" spans="1:3" ht="15.75" customHeight="1" x14ac:dyDescent="0.2">
      <c r="A769"/>
      <c r="C769" s="223"/>
    </row>
    <row r="770" spans="1:3" ht="15.75" customHeight="1" x14ac:dyDescent="0.2">
      <c r="A770"/>
      <c r="C770" s="223"/>
    </row>
    <row r="771" spans="1:3" ht="15.75" customHeight="1" x14ac:dyDescent="0.2">
      <c r="A771"/>
      <c r="C771" s="223"/>
    </row>
    <row r="772" spans="1:3" ht="15.75" customHeight="1" x14ac:dyDescent="0.2">
      <c r="A772"/>
      <c r="C772" s="223"/>
    </row>
    <row r="773" spans="1:3" ht="15.75" customHeight="1" x14ac:dyDescent="0.2">
      <c r="A773"/>
      <c r="C773" s="223"/>
    </row>
    <row r="774" spans="1:3" ht="15.75" customHeight="1" x14ac:dyDescent="0.2">
      <c r="A774"/>
      <c r="C774" s="223"/>
    </row>
    <row r="775" spans="1:3" ht="15.75" customHeight="1" x14ac:dyDescent="0.2">
      <c r="A775"/>
      <c r="C775" s="223"/>
    </row>
    <row r="776" spans="1:3" ht="15.75" customHeight="1" x14ac:dyDescent="0.2">
      <c r="A776"/>
      <c r="C776" s="223"/>
    </row>
    <row r="777" spans="1:3" ht="15.75" customHeight="1" x14ac:dyDescent="0.2">
      <c r="A777"/>
      <c r="C777" s="223"/>
    </row>
    <row r="778" spans="1:3" ht="15.75" customHeight="1" x14ac:dyDescent="0.2">
      <c r="A778"/>
      <c r="C778" s="223"/>
    </row>
    <row r="779" spans="1:3" ht="15.75" customHeight="1" x14ac:dyDescent="0.2">
      <c r="A779"/>
      <c r="C779" s="223"/>
    </row>
    <row r="780" spans="1:3" ht="15.75" customHeight="1" x14ac:dyDescent="0.2">
      <c r="A780"/>
      <c r="C780" s="223"/>
    </row>
    <row r="781" spans="1:3" ht="15.75" customHeight="1" x14ac:dyDescent="0.2">
      <c r="A781"/>
      <c r="C781" s="223"/>
    </row>
    <row r="782" spans="1:3" ht="15.75" customHeight="1" x14ac:dyDescent="0.2">
      <c r="A782"/>
      <c r="C782" s="223"/>
    </row>
    <row r="783" spans="1:3" ht="15.75" customHeight="1" x14ac:dyDescent="0.2">
      <c r="A783"/>
      <c r="C783" s="223"/>
    </row>
    <row r="784" spans="1:3" ht="15.75" customHeight="1" x14ac:dyDescent="0.2">
      <c r="A784"/>
      <c r="C784" s="223"/>
    </row>
    <row r="785" spans="1:3" ht="15.75" customHeight="1" x14ac:dyDescent="0.2">
      <c r="A785"/>
      <c r="C785" s="223"/>
    </row>
    <row r="786" spans="1:3" ht="15.75" customHeight="1" x14ac:dyDescent="0.2">
      <c r="A786"/>
      <c r="C786" s="223"/>
    </row>
    <row r="787" spans="1:3" ht="15.75" customHeight="1" x14ac:dyDescent="0.2">
      <c r="A787"/>
      <c r="C787" s="223"/>
    </row>
    <row r="788" spans="1:3" ht="15.75" customHeight="1" x14ac:dyDescent="0.2">
      <c r="A788"/>
      <c r="C788" s="223"/>
    </row>
    <row r="789" spans="1:3" ht="15.75" customHeight="1" x14ac:dyDescent="0.2">
      <c r="A789"/>
      <c r="C789" s="223"/>
    </row>
    <row r="790" spans="1:3" ht="15.75" customHeight="1" x14ac:dyDescent="0.2">
      <c r="A790"/>
      <c r="C790" s="223"/>
    </row>
    <row r="791" spans="1:3" ht="15.75" customHeight="1" x14ac:dyDescent="0.2">
      <c r="A791"/>
      <c r="C791" s="223"/>
    </row>
    <row r="792" spans="1:3" ht="15.75" customHeight="1" x14ac:dyDescent="0.2">
      <c r="A792"/>
      <c r="C792" s="223"/>
    </row>
    <row r="793" spans="1:3" ht="15.75" customHeight="1" x14ac:dyDescent="0.2">
      <c r="A793"/>
      <c r="C793" s="223"/>
    </row>
    <row r="794" spans="1:3" ht="15.75" customHeight="1" x14ac:dyDescent="0.2">
      <c r="A794"/>
      <c r="C794" s="223"/>
    </row>
    <row r="795" spans="1:3" ht="15.75" customHeight="1" x14ac:dyDescent="0.2">
      <c r="A795"/>
      <c r="C795" s="223"/>
    </row>
    <row r="796" spans="1:3" ht="15.75" customHeight="1" x14ac:dyDescent="0.2">
      <c r="A796"/>
      <c r="C796" s="223"/>
    </row>
    <row r="797" spans="1:3" ht="15.75" customHeight="1" x14ac:dyDescent="0.2">
      <c r="A797"/>
      <c r="C797" s="223"/>
    </row>
    <row r="798" spans="1:3" ht="15.75" customHeight="1" x14ac:dyDescent="0.2">
      <c r="A798"/>
      <c r="C798" s="223"/>
    </row>
    <row r="799" spans="1:3" ht="15.75" customHeight="1" x14ac:dyDescent="0.2">
      <c r="A799"/>
      <c r="C799" s="223"/>
    </row>
    <row r="800" spans="1:3" ht="15.75" customHeight="1" x14ac:dyDescent="0.2">
      <c r="A800"/>
      <c r="C800" s="223"/>
    </row>
    <row r="801" spans="1:3" ht="15.75" customHeight="1" x14ac:dyDescent="0.2">
      <c r="A801"/>
      <c r="C801" s="223"/>
    </row>
    <row r="802" spans="1:3" ht="15.75" customHeight="1" x14ac:dyDescent="0.2">
      <c r="A802"/>
      <c r="C802" s="223"/>
    </row>
    <row r="803" spans="1:3" ht="15.75" customHeight="1" x14ac:dyDescent="0.2">
      <c r="A803"/>
      <c r="C803" s="223"/>
    </row>
    <row r="804" spans="1:3" ht="15.75" customHeight="1" x14ac:dyDescent="0.2">
      <c r="A804"/>
      <c r="C804" s="223"/>
    </row>
    <row r="805" spans="1:3" ht="15.75" customHeight="1" x14ac:dyDescent="0.2">
      <c r="A805"/>
      <c r="C805" s="223"/>
    </row>
    <row r="806" spans="1:3" ht="15.75" customHeight="1" x14ac:dyDescent="0.2">
      <c r="A806"/>
      <c r="C806" s="223"/>
    </row>
    <row r="807" spans="1:3" ht="15.75" customHeight="1" x14ac:dyDescent="0.2">
      <c r="A807"/>
      <c r="C807" s="223"/>
    </row>
    <row r="808" spans="1:3" ht="15.75" customHeight="1" x14ac:dyDescent="0.2">
      <c r="A808"/>
      <c r="C808" s="223"/>
    </row>
    <row r="809" spans="1:3" ht="15.75" customHeight="1" x14ac:dyDescent="0.2">
      <c r="A809"/>
      <c r="C809" s="223"/>
    </row>
    <row r="810" spans="1:3" ht="15.75" customHeight="1" x14ac:dyDescent="0.2">
      <c r="A810"/>
      <c r="C810" s="223"/>
    </row>
    <row r="811" spans="1:3" ht="15.75" customHeight="1" x14ac:dyDescent="0.2">
      <c r="A811"/>
      <c r="C811" s="223"/>
    </row>
    <row r="812" spans="1:3" ht="15.75" customHeight="1" x14ac:dyDescent="0.2">
      <c r="A812"/>
      <c r="C812" s="223"/>
    </row>
    <row r="813" spans="1:3" ht="15.75" customHeight="1" x14ac:dyDescent="0.2">
      <c r="A813"/>
      <c r="C813" s="223"/>
    </row>
    <row r="814" spans="1:3" ht="15.75" customHeight="1" x14ac:dyDescent="0.2">
      <c r="A814"/>
      <c r="C814" s="223"/>
    </row>
    <row r="815" spans="1:3" ht="15.75" customHeight="1" x14ac:dyDescent="0.2">
      <c r="A815"/>
      <c r="C815" s="223"/>
    </row>
    <row r="816" spans="1:3" ht="15.75" customHeight="1" x14ac:dyDescent="0.2">
      <c r="A816"/>
      <c r="C816" s="223"/>
    </row>
    <row r="817" spans="1:3" ht="15.75" customHeight="1" x14ac:dyDescent="0.2">
      <c r="A817"/>
      <c r="C817" s="223"/>
    </row>
    <row r="818" spans="1:3" ht="15.75" customHeight="1" x14ac:dyDescent="0.2">
      <c r="A818"/>
      <c r="C818" s="223"/>
    </row>
    <row r="819" spans="1:3" ht="15.75" customHeight="1" x14ac:dyDescent="0.2">
      <c r="A819"/>
      <c r="C819" s="223"/>
    </row>
    <row r="820" spans="1:3" ht="15.75" customHeight="1" x14ac:dyDescent="0.2">
      <c r="A820"/>
      <c r="C820" s="223"/>
    </row>
    <row r="821" spans="1:3" ht="15.75" customHeight="1" x14ac:dyDescent="0.2">
      <c r="A821"/>
      <c r="C821" s="223"/>
    </row>
    <row r="822" spans="1:3" ht="15.75" customHeight="1" x14ac:dyDescent="0.2">
      <c r="A822"/>
      <c r="C822" s="223"/>
    </row>
    <row r="823" spans="1:3" ht="15.75" customHeight="1" x14ac:dyDescent="0.2">
      <c r="A823"/>
      <c r="C823" s="223"/>
    </row>
    <row r="824" spans="1:3" ht="15.75" customHeight="1" x14ac:dyDescent="0.2">
      <c r="A824"/>
      <c r="C824" s="223"/>
    </row>
    <row r="825" spans="1:3" ht="15.75" customHeight="1" x14ac:dyDescent="0.2">
      <c r="A825"/>
      <c r="C825" s="223"/>
    </row>
    <row r="826" spans="1:3" ht="15.75" customHeight="1" x14ac:dyDescent="0.2">
      <c r="A826"/>
      <c r="C826" s="223"/>
    </row>
    <row r="827" spans="1:3" ht="15.75" customHeight="1" x14ac:dyDescent="0.2">
      <c r="A827"/>
      <c r="C827" s="223"/>
    </row>
    <row r="828" spans="1:3" ht="15.75" customHeight="1" x14ac:dyDescent="0.2">
      <c r="A828"/>
      <c r="C828" s="223"/>
    </row>
    <row r="829" spans="1:3" ht="15.75" customHeight="1" x14ac:dyDescent="0.2">
      <c r="A829"/>
      <c r="C829" s="223"/>
    </row>
    <row r="830" spans="1:3" ht="15.75" customHeight="1" x14ac:dyDescent="0.2">
      <c r="A830"/>
      <c r="C830" s="223"/>
    </row>
    <row r="831" spans="1:3" ht="15.75" customHeight="1" x14ac:dyDescent="0.2">
      <c r="A831"/>
      <c r="C831" s="223"/>
    </row>
    <row r="832" spans="1:3" ht="15.75" customHeight="1" x14ac:dyDescent="0.2">
      <c r="A832"/>
      <c r="C832" s="223"/>
    </row>
    <row r="833" spans="1:3" ht="15.75" customHeight="1" x14ac:dyDescent="0.2">
      <c r="A833"/>
      <c r="C833" s="223"/>
    </row>
    <row r="834" spans="1:3" ht="15.75" customHeight="1" x14ac:dyDescent="0.2">
      <c r="A834"/>
      <c r="C834" s="223"/>
    </row>
    <row r="835" spans="1:3" ht="15.75" customHeight="1" x14ac:dyDescent="0.2">
      <c r="A835"/>
      <c r="C835" s="223"/>
    </row>
    <row r="836" spans="1:3" ht="15.75" customHeight="1" x14ac:dyDescent="0.2">
      <c r="A836"/>
      <c r="C836" s="223"/>
    </row>
    <row r="837" spans="1:3" ht="15.75" customHeight="1" x14ac:dyDescent="0.2">
      <c r="A837"/>
      <c r="C837" s="223"/>
    </row>
    <row r="838" spans="1:3" ht="15.75" customHeight="1" x14ac:dyDescent="0.2">
      <c r="A838"/>
      <c r="C838" s="223"/>
    </row>
    <row r="839" spans="1:3" ht="15.75" customHeight="1" x14ac:dyDescent="0.2">
      <c r="A839"/>
      <c r="C839" s="223"/>
    </row>
    <row r="840" spans="1:3" ht="15.75" customHeight="1" x14ac:dyDescent="0.2">
      <c r="A840"/>
      <c r="C840" s="223"/>
    </row>
    <row r="841" spans="1:3" ht="15.75" customHeight="1" x14ac:dyDescent="0.2">
      <c r="A841"/>
      <c r="C841" s="223"/>
    </row>
    <row r="842" spans="1:3" ht="15.75" customHeight="1" x14ac:dyDescent="0.2">
      <c r="A842"/>
      <c r="C842" s="223"/>
    </row>
    <row r="843" spans="1:3" ht="15.75" customHeight="1" x14ac:dyDescent="0.2">
      <c r="A843"/>
      <c r="C843" s="223"/>
    </row>
    <row r="844" spans="1:3" ht="15.75" customHeight="1" x14ac:dyDescent="0.2">
      <c r="A844"/>
      <c r="C844" s="223"/>
    </row>
    <row r="845" spans="1:3" ht="15.75" customHeight="1" x14ac:dyDescent="0.2">
      <c r="A845"/>
      <c r="C845" s="223"/>
    </row>
    <row r="846" spans="1:3" ht="15.75" customHeight="1" x14ac:dyDescent="0.2">
      <c r="A846"/>
      <c r="C846" s="223"/>
    </row>
    <row r="847" spans="1:3" ht="15.75" customHeight="1" x14ac:dyDescent="0.2">
      <c r="A847"/>
      <c r="C847" s="223"/>
    </row>
    <row r="848" spans="1:3" ht="15.75" customHeight="1" x14ac:dyDescent="0.2">
      <c r="A848"/>
      <c r="C848" s="223"/>
    </row>
    <row r="849" spans="1:3" ht="15.75" customHeight="1" x14ac:dyDescent="0.2">
      <c r="A849"/>
      <c r="C849" s="223"/>
    </row>
    <row r="850" spans="1:3" ht="15.75" customHeight="1" x14ac:dyDescent="0.2">
      <c r="A850"/>
      <c r="C850" s="223"/>
    </row>
    <row r="851" spans="1:3" ht="15.75" customHeight="1" x14ac:dyDescent="0.2">
      <c r="A851"/>
      <c r="C851" s="223"/>
    </row>
    <row r="852" spans="1:3" ht="15.75" customHeight="1" x14ac:dyDescent="0.2">
      <c r="A852"/>
      <c r="C852" s="223"/>
    </row>
    <row r="853" spans="1:3" ht="15.75" customHeight="1" x14ac:dyDescent="0.2">
      <c r="A853"/>
      <c r="C853" s="223"/>
    </row>
    <row r="854" spans="1:3" ht="15.75" customHeight="1" x14ac:dyDescent="0.2">
      <c r="A854"/>
      <c r="C854" s="223"/>
    </row>
    <row r="855" spans="1:3" ht="15.75" customHeight="1" x14ac:dyDescent="0.2">
      <c r="A855"/>
      <c r="C855" s="223"/>
    </row>
    <row r="856" spans="1:3" ht="15.75" customHeight="1" x14ac:dyDescent="0.2">
      <c r="A856"/>
      <c r="C856" s="223"/>
    </row>
    <row r="857" spans="1:3" ht="15.75" customHeight="1" x14ac:dyDescent="0.2">
      <c r="A857"/>
      <c r="C857" s="223"/>
    </row>
    <row r="858" spans="1:3" ht="15.75" customHeight="1" x14ac:dyDescent="0.2">
      <c r="A858"/>
      <c r="C858" s="223"/>
    </row>
    <row r="859" spans="1:3" ht="15.75" customHeight="1" x14ac:dyDescent="0.2">
      <c r="A859"/>
      <c r="C859" s="223"/>
    </row>
    <row r="860" spans="1:3" ht="15.75" customHeight="1" x14ac:dyDescent="0.2">
      <c r="A860"/>
      <c r="C860" s="223"/>
    </row>
    <row r="861" spans="1:3" ht="15.75" customHeight="1" x14ac:dyDescent="0.2">
      <c r="A861"/>
      <c r="C861" s="223"/>
    </row>
    <row r="862" spans="1:3" ht="15.75" customHeight="1" x14ac:dyDescent="0.2">
      <c r="A862"/>
      <c r="C862" s="223"/>
    </row>
    <row r="863" spans="1:3" ht="15.75" customHeight="1" x14ac:dyDescent="0.2">
      <c r="A863"/>
      <c r="C863" s="223"/>
    </row>
    <row r="864" spans="1:3" ht="15.75" customHeight="1" x14ac:dyDescent="0.2">
      <c r="A864"/>
      <c r="C864" s="223"/>
    </row>
    <row r="865" spans="1:3" ht="15.75" customHeight="1" x14ac:dyDescent="0.2">
      <c r="A865"/>
      <c r="C865" s="223"/>
    </row>
    <row r="866" spans="1:3" ht="15.75" customHeight="1" x14ac:dyDescent="0.2">
      <c r="A866"/>
      <c r="C866" s="223"/>
    </row>
    <row r="867" spans="1:3" ht="15.75" customHeight="1" x14ac:dyDescent="0.2">
      <c r="A867"/>
      <c r="C867" s="223"/>
    </row>
    <row r="868" spans="1:3" ht="15.75" customHeight="1" x14ac:dyDescent="0.2">
      <c r="A868"/>
      <c r="C868" s="223"/>
    </row>
    <row r="869" spans="1:3" ht="15.75" customHeight="1" x14ac:dyDescent="0.2">
      <c r="A869"/>
      <c r="C869" s="223"/>
    </row>
    <row r="870" spans="1:3" ht="15.75" customHeight="1" x14ac:dyDescent="0.2">
      <c r="A870"/>
      <c r="C870" s="223"/>
    </row>
    <row r="871" spans="1:3" ht="15.75" customHeight="1" x14ac:dyDescent="0.2">
      <c r="A871"/>
      <c r="C871" s="223"/>
    </row>
    <row r="872" spans="1:3" ht="15.75" customHeight="1" x14ac:dyDescent="0.2">
      <c r="A872"/>
      <c r="C872" s="223"/>
    </row>
    <row r="873" spans="1:3" ht="15.75" customHeight="1" x14ac:dyDescent="0.2">
      <c r="A873"/>
      <c r="C873" s="223"/>
    </row>
    <row r="874" spans="1:3" ht="15.75" customHeight="1" x14ac:dyDescent="0.2">
      <c r="A874"/>
      <c r="C874" s="223"/>
    </row>
    <row r="875" spans="1:3" ht="15.75" customHeight="1" x14ac:dyDescent="0.2">
      <c r="A875"/>
      <c r="C875" s="223"/>
    </row>
    <row r="876" spans="1:3" ht="15.75" customHeight="1" x14ac:dyDescent="0.2">
      <c r="A876"/>
      <c r="C876" s="223"/>
    </row>
    <row r="877" spans="1:3" ht="15.75" customHeight="1" x14ac:dyDescent="0.2">
      <c r="A877"/>
      <c r="C877" s="223"/>
    </row>
    <row r="878" spans="1:3" ht="15.75" customHeight="1" x14ac:dyDescent="0.2">
      <c r="A878"/>
      <c r="C878" s="223"/>
    </row>
    <row r="879" spans="1:3" ht="15.75" customHeight="1" x14ac:dyDescent="0.2">
      <c r="A879"/>
      <c r="C879" s="223"/>
    </row>
    <row r="880" spans="1:3" ht="15.75" customHeight="1" x14ac:dyDescent="0.2">
      <c r="A880"/>
      <c r="C880" s="223"/>
    </row>
    <row r="881" spans="1:3" ht="15.75" customHeight="1" x14ac:dyDescent="0.2">
      <c r="A881"/>
      <c r="C881" s="223"/>
    </row>
    <row r="882" spans="1:3" ht="15.75" customHeight="1" x14ac:dyDescent="0.2">
      <c r="A882"/>
      <c r="C882" s="223"/>
    </row>
    <row r="883" spans="1:3" ht="15.75" customHeight="1" x14ac:dyDescent="0.2">
      <c r="A883"/>
      <c r="C883" s="223"/>
    </row>
    <row r="884" spans="1:3" ht="15.75" customHeight="1" x14ac:dyDescent="0.2">
      <c r="A884"/>
      <c r="C884" s="223"/>
    </row>
    <row r="885" spans="1:3" ht="15.75" customHeight="1" x14ac:dyDescent="0.2">
      <c r="A885"/>
      <c r="C885" s="223"/>
    </row>
    <row r="886" spans="1:3" ht="15.75" customHeight="1" x14ac:dyDescent="0.2">
      <c r="A886"/>
      <c r="C886" s="223"/>
    </row>
    <row r="887" spans="1:3" ht="15.75" customHeight="1" x14ac:dyDescent="0.2">
      <c r="A887"/>
      <c r="C887" s="223"/>
    </row>
    <row r="888" spans="1:3" ht="15.75" customHeight="1" x14ac:dyDescent="0.2">
      <c r="A888"/>
      <c r="C888" s="223"/>
    </row>
    <row r="889" spans="1:3" ht="15.75" customHeight="1" x14ac:dyDescent="0.2">
      <c r="A889"/>
      <c r="C889" s="223"/>
    </row>
    <row r="890" spans="1:3" ht="15.75" customHeight="1" x14ac:dyDescent="0.2">
      <c r="A890"/>
      <c r="C890" s="223"/>
    </row>
    <row r="891" spans="1:3" ht="15.75" customHeight="1" x14ac:dyDescent="0.2">
      <c r="A891"/>
      <c r="C891" s="223"/>
    </row>
    <row r="892" spans="1:3" ht="15.75" customHeight="1" x14ac:dyDescent="0.2">
      <c r="A892"/>
      <c r="C892" s="223"/>
    </row>
    <row r="893" spans="1:3" ht="15.75" customHeight="1" x14ac:dyDescent="0.2">
      <c r="A893"/>
      <c r="C893" s="223"/>
    </row>
    <row r="894" spans="1:3" ht="15.75" customHeight="1" x14ac:dyDescent="0.2">
      <c r="A894"/>
      <c r="C894" s="223"/>
    </row>
    <row r="895" spans="1:3" ht="15.75" customHeight="1" x14ac:dyDescent="0.2">
      <c r="A895"/>
      <c r="C895" s="223"/>
    </row>
    <row r="896" spans="1:3" ht="15.75" customHeight="1" x14ac:dyDescent="0.2">
      <c r="A896"/>
      <c r="C896" s="223"/>
    </row>
    <row r="897" spans="1:3" ht="15.75" customHeight="1" x14ac:dyDescent="0.2">
      <c r="A897"/>
      <c r="C897" s="223"/>
    </row>
    <row r="898" spans="1:3" ht="15.75" customHeight="1" x14ac:dyDescent="0.2">
      <c r="A898"/>
      <c r="C898" s="223"/>
    </row>
    <row r="899" spans="1:3" ht="15.75" customHeight="1" x14ac:dyDescent="0.2">
      <c r="A899"/>
      <c r="C899" s="223"/>
    </row>
    <row r="900" spans="1:3" ht="15.75" customHeight="1" x14ac:dyDescent="0.2">
      <c r="A900"/>
      <c r="C900" s="223"/>
    </row>
    <row r="901" spans="1:3" ht="15.75" customHeight="1" x14ac:dyDescent="0.2">
      <c r="A901"/>
      <c r="C901" s="223"/>
    </row>
    <row r="902" spans="1:3" ht="15.75" customHeight="1" x14ac:dyDescent="0.2">
      <c r="A902"/>
      <c r="C902" s="223"/>
    </row>
    <row r="903" spans="1:3" ht="15.75" customHeight="1" x14ac:dyDescent="0.2">
      <c r="A903"/>
      <c r="C903" s="223"/>
    </row>
    <row r="904" spans="1:3" ht="15.75" customHeight="1" x14ac:dyDescent="0.2">
      <c r="A904"/>
      <c r="C904" s="223"/>
    </row>
    <row r="905" spans="1:3" ht="15.75" customHeight="1" x14ac:dyDescent="0.2">
      <c r="A905"/>
      <c r="C905" s="223"/>
    </row>
    <row r="906" spans="1:3" ht="15.75" customHeight="1" x14ac:dyDescent="0.2">
      <c r="A906"/>
      <c r="C906" s="223"/>
    </row>
    <row r="907" spans="1:3" ht="15.75" customHeight="1" x14ac:dyDescent="0.2">
      <c r="A907"/>
      <c r="C907" s="223"/>
    </row>
    <row r="908" spans="1:3" ht="15.75" customHeight="1" x14ac:dyDescent="0.2">
      <c r="A908"/>
      <c r="C908" s="223"/>
    </row>
    <row r="909" spans="1:3" ht="15.75" customHeight="1" x14ac:dyDescent="0.2">
      <c r="A909"/>
      <c r="C909" s="223"/>
    </row>
    <row r="910" spans="1:3" ht="15.75" customHeight="1" x14ac:dyDescent="0.2">
      <c r="A910"/>
      <c r="C910" s="223"/>
    </row>
    <row r="911" spans="1:3" ht="15.75" customHeight="1" x14ac:dyDescent="0.2">
      <c r="A911"/>
      <c r="C911" s="223"/>
    </row>
    <row r="912" spans="1:3" ht="15.75" customHeight="1" x14ac:dyDescent="0.2">
      <c r="A912"/>
      <c r="C912" s="223"/>
    </row>
    <row r="913" spans="1:3" ht="15.75" customHeight="1" x14ac:dyDescent="0.2">
      <c r="A913"/>
      <c r="C913" s="223"/>
    </row>
    <row r="914" spans="1:3" ht="15.75" customHeight="1" x14ac:dyDescent="0.2">
      <c r="A914"/>
      <c r="C914" s="223"/>
    </row>
    <row r="915" spans="1:3" ht="15.75" customHeight="1" x14ac:dyDescent="0.2">
      <c r="A915"/>
      <c r="C915" s="223"/>
    </row>
    <row r="916" spans="1:3" ht="15.75" customHeight="1" x14ac:dyDescent="0.2">
      <c r="A916"/>
      <c r="C916" s="223"/>
    </row>
    <row r="917" spans="1:3" ht="15.75" customHeight="1" x14ac:dyDescent="0.2">
      <c r="A917"/>
      <c r="C917" s="223"/>
    </row>
    <row r="918" spans="1:3" ht="15.75" customHeight="1" x14ac:dyDescent="0.2">
      <c r="A918"/>
      <c r="C918" s="223"/>
    </row>
    <row r="919" spans="1:3" ht="15.75" customHeight="1" x14ac:dyDescent="0.2">
      <c r="A919"/>
      <c r="C919" s="223"/>
    </row>
    <row r="920" spans="1:3" ht="15.75" customHeight="1" x14ac:dyDescent="0.2">
      <c r="A920"/>
      <c r="C920" s="223"/>
    </row>
    <row r="921" spans="1:3" ht="15.75" customHeight="1" x14ac:dyDescent="0.2">
      <c r="A921"/>
      <c r="C921" s="223"/>
    </row>
    <row r="922" spans="1:3" ht="15.75" customHeight="1" x14ac:dyDescent="0.2">
      <c r="A922"/>
      <c r="C922" s="223"/>
    </row>
    <row r="923" spans="1:3" ht="15.75" customHeight="1" x14ac:dyDescent="0.2">
      <c r="A923"/>
      <c r="C923" s="223"/>
    </row>
    <row r="924" spans="1:3" ht="15.75" customHeight="1" x14ac:dyDescent="0.2">
      <c r="A924"/>
      <c r="C924" s="223"/>
    </row>
    <row r="925" spans="1:3" ht="15.75" customHeight="1" x14ac:dyDescent="0.2">
      <c r="A925"/>
      <c r="C925" s="223"/>
    </row>
    <row r="926" spans="1:3" ht="15.75" customHeight="1" x14ac:dyDescent="0.2">
      <c r="A926"/>
      <c r="C926" s="223"/>
    </row>
    <row r="927" spans="1:3" ht="15.75" customHeight="1" x14ac:dyDescent="0.2">
      <c r="A927"/>
      <c r="C927" s="223"/>
    </row>
    <row r="928" spans="1:3" ht="15.75" customHeight="1" x14ac:dyDescent="0.2">
      <c r="A928"/>
      <c r="C928" s="223"/>
    </row>
    <row r="929" spans="1:3" ht="15.75" customHeight="1" x14ac:dyDescent="0.2">
      <c r="A929"/>
      <c r="C929" s="223"/>
    </row>
    <row r="930" spans="1:3" ht="15.75" customHeight="1" x14ac:dyDescent="0.2">
      <c r="A930"/>
      <c r="C930" s="223"/>
    </row>
    <row r="931" spans="1:3" ht="15.75" customHeight="1" x14ac:dyDescent="0.2">
      <c r="A931"/>
      <c r="C931" s="223"/>
    </row>
    <row r="932" spans="1:3" ht="15.75" customHeight="1" x14ac:dyDescent="0.2">
      <c r="A932"/>
      <c r="C932" s="223"/>
    </row>
    <row r="933" spans="1:3" ht="15.75" customHeight="1" x14ac:dyDescent="0.2">
      <c r="A933"/>
      <c r="C933" s="223"/>
    </row>
    <row r="934" spans="1:3" ht="15.75" customHeight="1" x14ac:dyDescent="0.2">
      <c r="A934"/>
      <c r="C934" s="223"/>
    </row>
    <row r="935" spans="1:3" ht="15.75" customHeight="1" x14ac:dyDescent="0.2">
      <c r="A935"/>
      <c r="C935" s="223"/>
    </row>
    <row r="936" spans="1:3" ht="15.75" customHeight="1" x14ac:dyDescent="0.2">
      <c r="A936"/>
      <c r="C936" s="223"/>
    </row>
    <row r="937" spans="1:3" ht="15.75" customHeight="1" x14ac:dyDescent="0.2">
      <c r="A937"/>
      <c r="C937" s="223"/>
    </row>
    <row r="938" spans="1:3" ht="15.75" customHeight="1" x14ac:dyDescent="0.2">
      <c r="A938"/>
      <c r="C938" s="223"/>
    </row>
    <row r="939" spans="1:3" ht="15.75" customHeight="1" x14ac:dyDescent="0.2">
      <c r="A939"/>
      <c r="C939" s="223"/>
    </row>
    <row r="940" spans="1:3" ht="15.75" customHeight="1" x14ac:dyDescent="0.2">
      <c r="A940"/>
      <c r="C940" s="223"/>
    </row>
    <row r="941" spans="1:3" ht="15.75" customHeight="1" x14ac:dyDescent="0.2">
      <c r="A941"/>
      <c r="C941" s="223"/>
    </row>
    <row r="942" spans="1:3" ht="15.75" customHeight="1" x14ac:dyDescent="0.2">
      <c r="A942"/>
      <c r="C942" s="223"/>
    </row>
    <row r="943" spans="1:3" ht="15.75" customHeight="1" x14ac:dyDescent="0.2">
      <c r="A943"/>
      <c r="C943" s="223"/>
    </row>
    <row r="944" spans="1:3" ht="15.75" customHeight="1" x14ac:dyDescent="0.2">
      <c r="A944"/>
      <c r="C944" s="223"/>
    </row>
    <row r="945" spans="1:3" ht="15.75" customHeight="1" x14ac:dyDescent="0.2">
      <c r="A945"/>
      <c r="C945" s="223"/>
    </row>
    <row r="946" spans="1:3" ht="15.75" customHeight="1" x14ac:dyDescent="0.2">
      <c r="A946"/>
      <c r="C946" s="223"/>
    </row>
    <row r="947" spans="1:3" ht="15.75" customHeight="1" x14ac:dyDescent="0.2">
      <c r="A947"/>
      <c r="C947" s="223"/>
    </row>
    <row r="948" spans="1:3" ht="15.75" customHeight="1" x14ac:dyDescent="0.2">
      <c r="A948"/>
      <c r="C948" s="223"/>
    </row>
    <row r="949" spans="1:3" ht="15.75" customHeight="1" x14ac:dyDescent="0.2">
      <c r="A949"/>
      <c r="C949" s="223"/>
    </row>
    <row r="950" spans="1:3" ht="15.75" customHeight="1" x14ac:dyDescent="0.2">
      <c r="A950"/>
      <c r="C950" s="223"/>
    </row>
    <row r="951" spans="1:3" ht="15.75" customHeight="1" x14ac:dyDescent="0.2">
      <c r="A951"/>
      <c r="C951" s="223"/>
    </row>
    <row r="952" spans="1:3" ht="15.75" customHeight="1" x14ac:dyDescent="0.2">
      <c r="A952"/>
      <c r="C952" s="223"/>
    </row>
    <row r="953" spans="1:3" ht="15.75" customHeight="1" x14ac:dyDescent="0.2">
      <c r="A953"/>
      <c r="C953" s="223"/>
    </row>
    <row r="954" spans="1:3" ht="15.75" customHeight="1" x14ac:dyDescent="0.2">
      <c r="A954"/>
      <c r="C954" s="223"/>
    </row>
    <row r="955" spans="1:3" ht="15.75" customHeight="1" x14ac:dyDescent="0.2">
      <c r="A955"/>
      <c r="C955" s="223"/>
    </row>
    <row r="956" spans="1:3" ht="15.75" customHeight="1" x14ac:dyDescent="0.2">
      <c r="A956"/>
      <c r="C956" s="223"/>
    </row>
    <row r="957" spans="1:3" ht="15.75" customHeight="1" x14ac:dyDescent="0.2">
      <c r="A957"/>
      <c r="C957" s="223"/>
    </row>
    <row r="958" spans="1:3" ht="15.75" customHeight="1" x14ac:dyDescent="0.2">
      <c r="A958"/>
      <c r="C958" s="223"/>
    </row>
    <row r="959" spans="1:3" ht="15.75" customHeight="1" x14ac:dyDescent="0.2">
      <c r="A959"/>
      <c r="C959" s="223"/>
    </row>
    <row r="960" spans="1:3" ht="15.75" customHeight="1" x14ac:dyDescent="0.2">
      <c r="A960"/>
      <c r="C960" s="223"/>
    </row>
    <row r="961" spans="1:3" ht="15.75" customHeight="1" x14ac:dyDescent="0.2">
      <c r="A961"/>
      <c r="C961" s="223"/>
    </row>
    <row r="962" spans="1:3" ht="15.75" customHeight="1" x14ac:dyDescent="0.2">
      <c r="A962"/>
      <c r="C962" s="223"/>
    </row>
    <row r="963" spans="1:3" ht="15.75" customHeight="1" x14ac:dyDescent="0.2">
      <c r="A963"/>
      <c r="C963" s="223"/>
    </row>
    <row r="964" spans="1:3" ht="15.75" customHeight="1" x14ac:dyDescent="0.2">
      <c r="A964"/>
      <c r="C964" s="223"/>
    </row>
    <row r="965" spans="1:3" ht="15.75" customHeight="1" x14ac:dyDescent="0.2">
      <c r="A965"/>
      <c r="C965" s="223"/>
    </row>
    <row r="966" spans="1:3" ht="15.75" customHeight="1" x14ac:dyDescent="0.2">
      <c r="A966"/>
      <c r="C966" s="223"/>
    </row>
    <row r="967" spans="1:3" ht="15.75" customHeight="1" x14ac:dyDescent="0.2">
      <c r="A967"/>
      <c r="C967" s="223"/>
    </row>
    <row r="968" spans="1:3" ht="15.75" customHeight="1" x14ac:dyDescent="0.2">
      <c r="A968"/>
      <c r="C968" s="223"/>
    </row>
    <row r="969" spans="1:3" ht="15.75" customHeight="1" x14ac:dyDescent="0.2">
      <c r="A969"/>
      <c r="C969" s="223"/>
    </row>
    <row r="970" spans="1:3" ht="15.75" customHeight="1" x14ac:dyDescent="0.2">
      <c r="A970"/>
      <c r="C970" s="223"/>
    </row>
    <row r="971" spans="1:3" ht="15.75" customHeight="1" x14ac:dyDescent="0.2">
      <c r="A971"/>
      <c r="C971" s="223"/>
    </row>
    <row r="972" spans="1:3" ht="15.75" customHeight="1" x14ac:dyDescent="0.2">
      <c r="A972"/>
      <c r="C972" s="223"/>
    </row>
    <row r="973" spans="1:3" ht="15.75" customHeight="1" x14ac:dyDescent="0.2">
      <c r="A973"/>
      <c r="C973" s="223"/>
    </row>
    <row r="974" spans="1:3" ht="15.75" customHeight="1" x14ac:dyDescent="0.2">
      <c r="A974"/>
      <c r="C974" s="223"/>
    </row>
    <row r="975" spans="1:3" ht="15.75" customHeight="1" x14ac:dyDescent="0.2">
      <c r="A975"/>
      <c r="C975" s="223"/>
    </row>
    <row r="976" spans="1:3" ht="15.75" customHeight="1" x14ac:dyDescent="0.2">
      <c r="A976"/>
      <c r="C976" s="223"/>
    </row>
    <row r="977" spans="1:3" ht="15.75" customHeight="1" x14ac:dyDescent="0.2">
      <c r="A977"/>
      <c r="C977" s="223"/>
    </row>
    <row r="978" spans="1:3" ht="15.75" customHeight="1" x14ac:dyDescent="0.2">
      <c r="A978"/>
      <c r="C978" s="223"/>
    </row>
    <row r="979" spans="1:3" ht="15.75" customHeight="1" x14ac:dyDescent="0.2">
      <c r="A979"/>
      <c r="C979" s="223"/>
    </row>
    <row r="980" spans="1:3" ht="15.75" customHeight="1" x14ac:dyDescent="0.2">
      <c r="A980"/>
      <c r="C980" s="223"/>
    </row>
    <row r="981" spans="1:3" ht="15.75" customHeight="1" x14ac:dyDescent="0.2">
      <c r="A981"/>
      <c r="C981" s="223"/>
    </row>
    <row r="982" spans="1:3" ht="15.75" customHeight="1" x14ac:dyDescent="0.2">
      <c r="A982"/>
      <c r="C982" s="223"/>
    </row>
    <row r="983" spans="1:3" ht="15.75" customHeight="1" x14ac:dyDescent="0.2">
      <c r="A983"/>
      <c r="C983" s="223"/>
    </row>
    <row r="984" spans="1:3" ht="15.75" customHeight="1" x14ac:dyDescent="0.2">
      <c r="A984"/>
      <c r="C984" s="223"/>
    </row>
    <row r="985" spans="1:3" ht="15.75" customHeight="1" x14ac:dyDescent="0.2">
      <c r="A985"/>
      <c r="C985" s="223"/>
    </row>
    <row r="986" spans="1:3" ht="15.75" customHeight="1" x14ac:dyDescent="0.2">
      <c r="A986"/>
      <c r="C986" s="223"/>
    </row>
    <row r="987" spans="1:3" ht="15.75" customHeight="1" x14ac:dyDescent="0.2">
      <c r="A987"/>
      <c r="C987" s="223"/>
    </row>
    <row r="988" spans="1:3" ht="15.75" customHeight="1" x14ac:dyDescent="0.2">
      <c r="A988"/>
      <c r="C988" s="223"/>
    </row>
    <row r="989" spans="1:3" ht="15.75" customHeight="1" x14ac:dyDescent="0.2">
      <c r="A989"/>
      <c r="C989" s="223"/>
    </row>
    <row r="990" spans="1:3" ht="15.75" customHeight="1" x14ac:dyDescent="0.2">
      <c r="A990"/>
      <c r="C990" s="223"/>
    </row>
    <row r="991" spans="1:3" ht="15.75" customHeight="1" x14ac:dyDescent="0.2">
      <c r="A991"/>
      <c r="C991" s="223"/>
    </row>
    <row r="992" spans="1:3" ht="15.75" customHeight="1" x14ac:dyDescent="0.2">
      <c r="A992"/>
      <c r="C992" s="223"/>
    </row>
    <row r="993" spans="1:3" ht="15.75" customHeight="1" x14ac:dyDescent="0.2">
      <c r="A993"/>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4" sqref="D104"/>
    </sheetView>
  </sheetViews>
  <sheetFormatPr defaultColWidth="18"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1963</v>
      </c>
      <c r="B3" s="186"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0">
        <v>1</v>
      </c>
      <c r="B4" s="151">
        <v>2</v>
      </c>
      <c r="C4" s="151"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76046.399999999994</v>
      </c>
      <c r="E5" s="78"/>
      <c r="F5" s="78"/>
      <c r="G5" s="210"/>
      <c r="H5" s="210"/>
      <c r="I5" s="210"/>
      <c r="J5" s="210"/>
      <c r="K5" s="210"/>
      <c r="L5" s="210"/>
      <c r="M5" s="210"/>
      <c r="N5" s="210"/>
      <c r="O5" s="210"/>
      <c r="P5" s="210"/>
      <c r="Q5" s="210"/>
      <c r="R5" s="210"/>
      <c r="S5" s="210"/>
      <c r="T5" s="210"/>
      <c r="U5" s="210"/>
    </row>
    <row r="6" spans="1:24" ht="24" customHeight="1" x14ac:dyDescent="0.2">
      <c r="A6" s="234"/>
      <c r="B6" s="235" t="s">
        <v>2889</v>
      </c>
      <c r="C6" s="236" t="s">
        <v>2890</v>
      </c>
      <c r="D6" s="237">
        <f>D7+D8+D17+D18</f>
        <v>2035754.4599999997</v>
      </c>
      <c r="E6" s="78"/>
      <c r="F6" s="78"/>
      <c r="G6" s="210"/>
      <c r="H6" s="210"/>
      <c r="I6" s="210"/>
      <c r="J6" s="210"/>
      <c r="K6" s="210"/>
      <c r="L6" s="210"/>
      <c r="M6" s="210"/>
      <c r="N6" s="210"/>
      <c r="O6" s="210"/>
      <c r="P6" s="210"/>
      <c r="Q6" s="210"/>
      <c r="R6" s="210"/>
      <c r="S6" s="210"/>
      <c r="T6" s="210"/>
      <c r="U6" s="210"/>
    </row>
    <row r="7" spans="1:24" ht="12.75" customHeight="1" x14ac:dyDescent="0.2">
      <c r="A7" s="234"/>
      <c r="B7" s="235" t="s">
        <v>2891</v>
      </c>
      <c r="C7" s="236" t="s">
        <v>2892</v>
      </c>
      <c r="D7" s="214">
        <v>14415.1</v>
      </c>
      <c r="E7" s="78"/>
      <c r="F7" s="78"/>
      <c r="G7" s="210"/>
      <c r="H7" s="210"/>
      <c r="I7" s="210"/>
      <c r="J7" s="210"/>
      <c r="K7" s="210"/>
      <c r="L7" s="210"/>
      <c r="M7" s="210"/>
      <c r="N7" s="210"/>
      <c r="O7" s="210"/>
      <c r="P7" s="210"/>
      <c r="Q7" s="210"/>
      <c r="R7" s="210"/>
      <c r="S7" s="210"/>
      <c r="T7" s="210"/>
      <c r="U7" s="210"/>
    </row>
    <row r="8" spans="1:24" ht="12.75" customHeight="1" x14ac:dyDescent="0.2">
      <c r="A8" s="234" t="s">
        <v>2290</v>
      </c>
      <c r="B8" s="235" t="s">
        <v>2893</v>
      </c>
      <c r="C8" s="236" t="s">
        <v>2894</v>
      </c>
      <c r="D8" s="237">
        <f>SUM(D9:D16)</f>
        <v>1944030.1799999997</v>
      </c>
      <c r="E8" s="78"/>
      <c r="F8" s="78"/>
      <c r="G8" s="210"/>
      <c r="H8" s="210"/>
      <c r="I8" s="210"/>
      <c r="J8" s="210"/>
      <c r="K8" s="210"/>
      <c r="L8" s="210"/>
      <c r="M8" s="210"/>
      <c r="N8" s="210"/>
      <c r="O8" s="210"/>
      <c r="P8" s="210"/>
      <c r="Q8" s="210"/>
      <c r="R8" s="210"/>
      <c r="S8" s="210"/>
      <c r="T8" s="210"/>
      <c r="U8" s="210"/>
    </row>
    <row r="9" spans="1:24" ht="12.75" customHeight="1" x14ac:dyDescent="0.2">
      <c r="A9" s="238" t="s">
        <v>2292</v>
      </c>
      <c r="B9" s="84" t="s">
        <v>2293</v>
      </c>
      <c r="C9" s="236" t="s">
        <v>2895</v>
      </c>
      <c r="D9" s="214">
        <v>1520226.88</v>
      </c>
      <c r="E9" s="78"/>
      <c r="F9" s="78"/>
      <c r="G9" s="210"/>
      <c r="H9" s="210"/>
      <c r="I9" s="210"/>
      <c r="J9" s="210"/>
      <c r="K9" s="210"/>
      <c r="L9" s="210"/>
      <c r="M9" s="210"/>
      <c r="N9" s="210"/>
      <c r="O9" s="210"/>
      <c r="P9" s="210"/>
      <c r="Q9" s="210"/>
      <c r="R9" s="210"/>
      <c r="S9" s="210"/>
      <c r="T9" s="210"/>
      <c r="U9" s="210"/>
    </row>
    <row r="10" spans="1:24" ht="12.75" customHeight="1" x14ac:dyDescent="0.2">
      <c r="A10" s="238" t="s">
        <v>2294</v>
      </c>
      <c r="B10" s="84" t="s">
        <v>2295</v>
      </c>
      <c r="C10" s="236" t="s">
        <v>2896</v>
      </c>
      <c r="D10" s="214">
        <v>374247.5</v>
      </c>
      <c r="E10" s="78"/>
      <c r="F10" s="78"/>
      <c r="G10" s="210"/>
      <c r="H10" s="210"/>
      <c r="I10" s="210"/>
      <c r="J10" s="210"/>
      <c r="K10" s="210"/>
      <c r="L10" s="210"/>
      <c r="M10" s="210"/>
      <c r="N10" s="210"/>
      <c r="O10" s="210"/>
      <c r="P10" s="210"/>
      <c r="Q10" s="210"/>
      <c r="R10" s="210"/>
      <c r="S10" s="210"/>
      <c r="T10" s="210"/>
      <c r="U10" s="210"/>
    </row>
    <row r="11" spans="1:24" ht="12.75" customHeight="1" x14ac:dyDescent="0.2">
      <c r="A11" s="238" t="s">
        <v>2296</v>
      </c>
      <c r="B11" s="84" t="s">
        <v>2897</v>
      </c>
      <c r="C11" s="236" t="s">
        <v>2898</v>
      </c>
      <c r="D11" s="214">
        <v>720.17</v>
      </c>
      <c r="E11" s="78"/>
      <c r="F11" s="78"/>
      <c r="G11" s="210"/>
      <c r="H11" s="210"/>
      <c r="I11" s="210"/>
      <c r="J11" s="210"/>
      <c r="K11" s="210"/>
      <c r="L11" s="210"/>
      <c r="M11" s="210"/>
      <c r="N11" s="210"/>
      <c r="O11" s="210"/>
      <c r="P11" s="210"/>
      <c r="Q11" s="210"/>
      <c r="R11" s="210"/>
      <c r="S11" s="210"/>
      <c r="T11" s="210"/>
      <c r="U11" s="210"/>
    </row>
    <row r="12" spans="1:24" ht="12.75" customHeight="1" x14ac:dyDescent="0.2">
      <c r="A12" s="238" t="s">
        <v>2304</v>
      </c>
      <c r="B12" s="84" t="s">
        <v>2305</v>
      </c>
      <c r="C12" s="236"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38" t="s">
        <v>2306</v>
      </c>
      <c r="B13" s="84" t="s">
        <v>2900</v>
      </c>
      <c r="C13" s="236"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38" t="s">
        <v>2308</v>
      </c>
      <c r="B14" s="84" t="s">
        <v>2309</v>
      </c>
      <c r="C14" s="236" t="s">
        <v>2902</v>
      </c>
      <c r="D14" s="214">
        <v>43705.7</v>
      </c>
      <c r="E14" s="78"/>
      <c r="F14" s="78"/>
      <c r="G14" s="210"/>
      <c r="H14" s="210"/>
      <c r="I14" s="210"/>
      <c r="J14" s="210"/>
      <c r="K14" s="210"/>
      <c r="L14" s="210"/>
      <c r="M14" s="210"/>
      <c r="N14" s="210"/>
      <c r="O14" s="210"/>
      <c r="P14" s="210"/>
      <c r="Q14" s="210"/>
      <c r="R14" s="210"/>
      <c r="S14" s="210"/>
      <c r="T14" s="210"/>
      <c r="U14" s="210"/>
    </row>
    <row r="15" spans="1:24" ht="12.75" customHeight="1" x14ac:dyDescent="0.2">
      <c r="A15" s="238" t="s">
        <v>2310</v>
      </c>
      <c r="B15" s="84" t="s">
        <v>2311</v>
      </c>
      <c r="C15" s="236"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38" t="s">
        <v>2312</v>
      </c>
      <c r="B16" s="84" t="s">
        <v>2313</v>
      </c>
      <c r="C16" s="236" t="s">
        <v>2904</v>
      </c>
      <c r="D16" s="214">
        <v>5129.93</v>
      </c>
      <c r="E16" s="78"/>
      <c r="F16" s="78"/>
      <c r="G16" s="210"/>
      <c r="H16" s="210"/>
      <c r="I16" s="210"/>
      <c r="J16" s="210"/>
      <c r="K16" s="210"/>
      <c r="L16" s="210"/>
      <c r="M16" s="210"/>
      <c r="N16" s="210"/>
      <c r="O16" s="210"/>
      <c r="P16" s="210"/>
      <c r="Q16" s="210"/>
      <c r="R16" s="210"/>
      <c r="S16" s="210"/>
      <c r="T16" s="210"/>
      <c r="U16" s="210"/>
    </row>
    <row r="17" spans="1:21" ht="12.75" customHeight="1" x14ac:dyDescent="0.2">
      <c r="A17" s="234" t="s">
        <v>2314</v>
      </c>
      <c r="B17" s="235" t="s">
        <v>2315</v>
      </c>
      <c r="C17" s="236" t="s">
        <v>2905</v>
      </c>
      <c r="D17" s="214">
        <v>77309.179999999993</v>
      </c>
      <c r="E17" s="78"/>
      <c r="F17" s="78"/>
      <c r="G17" s="210"/>
      <c r="H17" s="210"/>
      <c r="I17" s="210"/>
      <c r="J17" s="210"/>
      <c r="K17" s="210"/>
      <c r="L17" s="210"/>
      <c r="M17" s="210"/>
      <c r="N17" s="210"/>
      <c r="O17" s="210"/>
      <c r="P17" s="210"/>
      <c r="Q17" s="210"/>
      <c r="R17" s="210"/>
      <c r="S17" s="210"/>
      <c r="T17" s="210"/>
      <c r="U17" s="210"/>
    </row>
    <row r="18" spans="1:21" ht="36" customHeight="1" x14ac:dyDescent="0.2">
      <c r="A18" s="234" t="s">
        <v>2906</v>
      </c>
      <c r="B18" s="235" t="s">
        <v>2907</v>
      </c>
      <c r="C18" s="236" t="s">
        <v>2908</v>
      </c>
      <c r="D18" s="237">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38" t="s">
        <v>2909</v>
      </c>
      <c r="B19" s="84" t="s">
        <v>2910</v>
      </c>
      <c r="C19" s="236"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38" t="s">
        <v>2912</v>
      </c>
      <c r="B20" s="84" t="s">
        <v>2327</v>
      </c>
      <c r="C20" s="236"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38" t="s">
        <v>2914</v>
      </c>
      <c r="B21" s="84" t="s">
        <v>2331</v>
      </c>
      <c r="C21" s="236"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38" t="s">
        <v>2916</v>
      </c>
      <c r="B22" s="84" t="s">
        <v>2917</v>
      </c>
      <c r="C22" s="236"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38" t="s">
        <v>2919</v>
      </c>
      <c r="B23" s="84" t="s">
        <v>2920</v>
      </c>
      <c r="C23" s="236"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38"/>
      <c r="B24" s="235" t="s">
        <v>2922</v>
      </c>
      <c r="C24" s="236" t="s">
        <v>2923</v>
      </c>
      <c r="D24" s="237">
        <f>D25+D26+D35+D36</f>
        <v>2012312.6099999999</v>
      </c>
      <c r="E24" s="78"/>
      <c r="F24" s="78"/>
      <c r="G24" s="210"/>
      <c r="H24" s="210"/>
      <c r="I24" s="210"/>
      <c r="J24" s="210"/>
      <c r="K24" s="210"/>
      <c r="L24" s="210"/>
      <c r="M24" s="210"/>
      <c r="N24" s="210"/>
      <c r="O24" s="210"/>
      <c r="P24" s="210"/>
      <c r="Q24" s="210"/>
      <c r="R24" s="210"/>
      <c r="S24" s="210"/>
      <c r="T24" s="210"/>
      <c r="U24" s="210"/>
    </row>
    <row r="25" spans="1:21" ht="12.75" customHeight="1" x14ac:dyDescent="0.2">
      <c r="A25" s="238"/>
      <c r="B25" s="235" t="s">
        <v>2891</v>
      </c>
      <c r="C25" s="236" t="s">
        <v>2924</v>
      </c>
      <c r="D25" s="214">
        <v>5979.77</v>
      </c>
      <c r="E25" s="78"/>
      <c r="F25" s="78"/>
      <c r="G25" s="210"/>
      <c r="H25" s="210"/>
      <c r="I25" s="210"/>
      <c r="J25" s="210"/>
      <c r="K25" s="210"/>
      <c r="L25" s="210"/>
      <c r="M25" s="210"/>
      <c r="N25" s="210"/>
      <c r="O25" s="210"/>
      <c r="P25" s="210"/>
      <c r="Q25" s="210"/>
      <c r="R25" s="210"/>
      <c r="S25" s="210"/>
      <c r="T25" s="210"/>
      <c r="U25" s="210"/>
    </row>
    <row r="26" spans="1:21" ht="12.75" customHeight="1" x14ac:dyDescent="0.2">
      <c r="A26" s="234" t="s">
        <v>2290</v>
      </c>
      <c r="B26" s="235" t="s">
        <v>2925</v>
      </c>
      <c r="C26" s="236" t="s">
        <v>2926</v>
      </c>
      <c r="D26" s="237">
        <f>SUM(D27:D34)</f>
        <v>1939261.3099999998</v>
      </c>
      <c r="E26" s="78"/>
      <c r="F26" s="78"/>
      <c r="G26" s="210"/>
      <c r="H26" s="210"/>
      <c r="I26" s="210"/>
      <c r="J26" s="210"/>
      <c r="K26" s="210"/>
      <c r="L26" s="210"/>
      <c r="M26" s="210"/>
      <c r="N26" s="210"/>
      <c r="O26" s="210"/>
      <c r="P26" s="210"/>
      <c r="Q26" s="210"/>
      <c r="R26" s="210"/>
      <c r="S26" s="210"/>
      <c r="T26" s="210"/>
      <c r="U26" s="210"/>
    </row>
    <row r="27" spans="1:21" ht="12.75" customHeight="1" x14ac:dyDescent="0.2">
      <c r="A27" s="238" t="s">
        <v>2292</v>
      </c>
      <c r="B27" s="84" t="s">
        <v>2293</v>
      </c>
      <c r="C27" s="236" t="s">
        <v>2927</v>
      </c>
      <c r="D27" s="214">
        <v>1518745.41</v>
      </c>
      <c r="E27" s="78"/>
      <c r="F27" s="78"/>
      <c r="G27" s="210"/>
      <c r="H27" s="210"/>
      <c r="I27" s="210"/>
      <c r="J27" s="210"/>
      <c r="K27" s="210"/>
      <c r="L27" s="210"/>
      <c r="M27" s="210"/>
      <c r="N27" s="210"/>
      <c r="O27" s="210"/>
      <c r="P27" s="210"/>
      <c r="Q27" s="210"/>
      <c r="R27" s="210"/>
      <c r="S27" s="210"/>
      <c r="T27" s="210"/>
      <c r="U27" s="210"/>
    </row>
    <row r="28" spans="1:21" ht="12.75" customHeight="1" x14ac:dyDescent="0.2">
      <c r="A28" s="238" t="s">
        <v>2294</v>
      </c>
      <c r="B28" s="84" t="s">
        <v>2295</v>
      </c>
      <c r="C28" s="236" t="s">
        <v>2928</v>
      </c>
      <c r="D28" s="214">
        <v>371204.99</v>
      </c>
      <c r="E28" s="78"/>
      <c r="F28" s="78"/>
      <c r="G28" s="210"/>
      <c r="H28" s="210"/>
      <c r="I28" s="210"/>
      <c r="J28" s="210"/>
      <c r="K28" s="210"/>
      <c r="L28" s="210"/>
      <c r="M28" s="210"/>
      <c r="N28" s="210"/>
      <c r="O28" s="210"/>
      <c r="P28" s="210"/>
      <c r="Q28" s="210"/>
      <c r="R28" s="210"/>
      <c r="S28" s="210"/>
      <c r="T28" s="210"/>
      <c r="U28" s="210"/>
    </row>
    <row r="29" spans="1:21" ht="12.75" customHeight="1" x14ac:dyDescent="0.2">
      <c r="A29" s="238" t="s">
        <v>2296</v>
      </c>
      <c r="B29" s="84" t="s">
        <v>2897</v>
      </c>
      <c r="C29" s="236" t="s">
        <v>2929</v>
      </c>
      <c r="D29" s="214">
        <v>720.17</v>
      </c>
      <c r="E29" s="78"/>
      <c r="F29" s="78"/>
      <c r="G29" s="210"/>
      <c r="H29" s="210"/>
      <c r="I29" s="210"/>
      <c r="J29" s="210"/>
      <c r="K29" s="210"/>
      <c r="L29" s="210"/>
      <c r="M29" s="210"/>
      <c r="N29" s="210"/>
      <c r="O29" s="210"/>
      <c r="P29" s="210"/>
      <c r="Q29" s="210"/>
      <c r="R29" s="210"/>
      <c r="S29" s="210"/>
      <c r="T29" s="210"/>
      <c r="U29" s="210"/>
    </row>
    <row r="30" spans="1:21" ht="12.75" customHeight="1" x14ac:dyDescent="0.2">
      <c r="A30" s="238" t="s">
        <v>2304</v>
      </c>
      <c r="B30" s="84" t="s">
        <v>2305</v>
      </c>
      <c r="C30" s="236"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38" t="s">
        <v>2306</v>
      </c>
      <c r="B31" s="84" t="s">
        <v>2900</v>
      </c>
      <c r="C31" s="236"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38" t="s">
        <v>2308</v>
      </c>
      <c r="B32" s="84" t="s">
        <v>2309</v>
      </c>
      <c r="C32" s="236" t="s">
        <v>2932</v>
      </c>
      <c r="D32" s="214">
        <v>43460.81</v>
      </c>
      <c r="E32" s="78"/>
      <c r="F32" s="78"/>
      <c r="G32" s="210"/>
      <c r="H32" s="210"/>
      <c r="I32" s="210"/>
      <c r="J32" s="210"/>
      <c r="K32" s="210"/>
      <c r="L32" s="210"/>
      <c r="M32" s="210"/>
      <c r="N32" s="210"/>
      <c r="O32" s="210"/>
      <c r="P32" s="210"/>
      <c r="Q32" s="210"/>
      <c r="R32" s="210"/>
      <c r="S32" s="210"/>
      <c r="T32" s="210"/>
      <c r="U32" s="210"/>
    </row>
    <row r="33" spans="1:21" ht="12.75" customHeight="1" x14ac:dyDescent="0.2">
      <c r="A33" s="238" t="s">
        <v>2310</v>
      </c>
      <c r="B33" s="84" t="s">
        <v>2311</v>
      </c>
      <c r="C33" s="236"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38" t="s">
        <v>2312</v>
      </c>
      <c r="B34" s="84" t="s">
        <v>2313</v>
      </c>
      <c r="C34" s="236" t="s">
        <v>2934</v>
      </c>
      <c r="D34" s="214">
        <v>5129.93</v>
      </c>
      <c r="E34" s="78"/>
      <c r="F34" s="78"/>
      <c r="G34" s="210"/>
      <c r="H34" s="210"/>
      <c r="I34" s="210"/>
      <c r="J34" s="210"/>
      <c r="K34" s="210"/>
      <c r="L34" s="210"/>
      <c r="M34" s="210"/>
      <c r="N34" s="210"/>
      <c r="O34" s="210"/>
      <c r="P34" s="210"/>
      <c r="Q34" s="210"/>
      <c r="R34" s="210"/>
      <c r="S34" s="210"/>
      <c r="T34" s="210"/>
      <c r="U34" s="210"/>
    </row>
    <row r="35" spans="1:21" ht="12.75" customHeight="1" x14ac:dyDescent="0.2">
      <c r="A35" s="234" t="s">
        <v>2314</v>
      </c>
      <c r="B35" s="235" t="s">
        <v>2315</v>
      </c>
      <c r="C35" s="236" t="s">
        <v>2935</v>
      </c>
      <c r="D35" s="214">
        <v>67071.53</v>
      </c>
      <c r="E35" s="78"/>
      <c r="F35" s="78"/>
      <c r="G35" s="210"/>
      <c r="H35" s="210"/>
      <c r="I35" s="210"/>
      <c r="J35" s="210"/>
      <c r="K35" s="210"/>
      <c r="L35" s="210"/>
      <c r="M35" s="210"/>
      <c r="N35" s="210"/>
      <c r="O35" s="210"/>
      <c r="P35" s="210"/>
      <c r="Q35" s="210"/>
      <c r="R35" s="210"/>
      <c r="S35" s="210"/>
      <c r="T35" s="210"/>
      <c r="U35" s="210"/>
    </row>
    <row r="36" spans="1:21" ht="36" customHeight="1" x14ac:dyDescent="0.2">
      <c r="A36" s="234" t="s">
        <v>2906</v>
      </c>
      <c r="B36" s="235" t="s">
        <v>2936</v>
      </c>
      <c r="C36" s="236" t="s">
        <v>2937</v>
      </c>
      <c r="D36" s="237">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38" t="s">
        <v>2909</v>
      </c>
      <c r="B37" s="84" t="s">
        <v>2910</v>
      </c>
      <c r="C37" s="236"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38" t="s">
        <v>2912</v>
      </c>
      <c r="B38" s="84" t="s">
        <v>2327</v>
      </c>
      <c r="C38" s="236"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38" t="s">
        <v>2914</v>
      </c>
      <c r="B39" s="84" t="s">
        <v>2331</v>
      </c>
      <c r="C39" s="236"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38" t="s">
        <v>2941</v>
      </c>
      <c r="B40" s="84" t="s">
        <v>2917</v>
      </c>
      <c r="C40" s="236"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38" t="s">
        <v>2919</v>
      </c>
      <c r="B41" s="84" t="s">
        <v>2920</v>
      </c>
      <c r="C41" s="236"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38"/>
      <c r="B42" s="235" t="s">
        <v>2944</v>
      </c>
      <c r="C42" s="236" t="s">
        <v>2945</v>
      </c>
      <c r="D42" s="237">
        <f>D5+D6-D24</f>
        <v>99488.25</v>
      </c>
      <c r="E42" s="78"/>
      <c r="F42" s="78"/>
      <c r="G42" s="210"/>
      <c r="H42" s="210"/>
      <c r="I42" s="210"/>
      <c r="J42" s="210"/>
      <c r="K42" s="210"/>
      <c r="L42" s="210"/>
      <c r="M42" s="210"/>
      <c r="N42" s="210"/>
      <c r="O42" s="210"/>
      <c r="P42" s="210"/>
      <c r="Q42" s="210"/>
      <c r="R42" s="210"/>
      <c r="S42" s="210"/>
      <c r="T42" s="210"/>
      <c r="U42" s="210"/>
    </row>
    <row r="43" spans="1:21" ht="24" customHeight="1" x14ac:dyDescent="0.2">
      <c r="A43" s="234"/>
      <c r="B43" s="235" t="s">
        <v>2946</v>
      </c>
      <c r="C43" s="236" t="s">
        <v>2947</v>
      </c>
      <c r="D43" s="237">
        <f>D44+D49+D90+D95</f>
        <v>34975.03</v>
      </c>
      <c r="E43" s="78"/>
      <c r="F43" s="78"/>
      <c r="G43" s="210"/>
      <c r="H43" s="210"/>
      <c r="I43" s="210"/>
      <c r="J43" s="210"/>
      <c r="K43" s="210"/>
      <c r="L43" s="210"/>
      <c r="M43" s="210"/>
      <c r="N43" s="210"/>
      <c r="O43" s="210"/>
      <c r="P43" s="210"/>
      <c r="Q43" s="210"/>
      <c r="R43" s="210"/>
      <c r="S43" s="210"/>
      <c r="T43" s="210"/>
      <c r="U43" s="210"/>
    </row>
    <row r="44" spans="1:21" ht="12.75" customHeight="1" x14ac:dyDescent="0.2">
      <c r="A44" s="238"/>
      <c r="B44" s="235" t="s">
        <v>2948</v>
      </c>
      <c r="C44" s="236" t="s">
        <v>2949</v>
      </c>
      <c r="D44" s="237">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4"/>
      <c r="B45" s="84" t="s">
        <v>2950</v>
      </c>
      <c r="C45" s="236"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38"/>
      <c r="B46" s="84" t="s">
        <v>2952</v>
      </c>
      <c r="C46" s="236"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38"/>
      <c r="B47" s="84" t="s">
        <v>2954</v>
      </c>
      <c r="C47" s="236"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38"/>
      <c r="B48" s="84" t="s">
        <v>2956</v>
      </c>
      <c r="C48" s="236"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4" t="s">
        <v>2290</v>
      </c>
      <c r="B49" s="239" t="s">
        <v>2958</v>
      </c>
      <c r="C49" s="236" t="s">
        <v>2959</v>
      </c>
      <c r="D49" s="237">
        <f>D50+D55+D60+D65+D70+D75+D80+D85</f>
        <v>22620.28</v>
      </c>
      <c r="E49" s="78"/>
      <c r="F49" s="78"/>
      <c r="G49" s="210"/>
      <c r="H49" s="210"/>
      <c r="I49" s="210"/>
      <c r="J49" s="210"/>
      <c r="K49" s="210"/>
      <c r="L49" s="210"/>
      <c r="M49" s="210"/>
      <c r="N49" s="210"/>
      <c r="O49" s="210"/>
      <c r="P49" s="210"/>
      <c r="Q49" s="210"/>
      <c r="R49" s="210"/>
      <c r="S49" s="210"/>
      <c r="T49" s="210"/>
      <c r="U49" s="210"/>
    </row>
    <row r="50" spans="1:21" ht="12.75" customHeight="1" x14ac:dyDescent="0.2">
      <c r="A50" s="234" t="s">
        <v>2292</v>
      </c>
      <c r="B50" s="235" t="s">
        <v>2960</v>
      </c>
      <c r="C50" s="236" t="s">
        <v>2961</v>
      </c>
      <c r="D50" s="237">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38"/>
      <c r="B51" s="84" t="s">
        <v>2950</v>
      </c>
      <c r="C51" s="236"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38"/>
      <c r="B52" s="84" t="s">
        <v>2952</v>
      </c>
      <c r="C52" s="236"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4"/>
      <c r="B53" s="84" t="s">
        <v>2954</v>
      </c>
      <c r="C53" s="236"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38"/>
      <c r="B54" s="84" t="s">
        <v>2956</v>
      </c>
      <c r="C54" s="236"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4" t="s">
        <v>2294</v>
      </c>
      <c r="B55" s="235" t="s">
        <v>2966</v>
      </c>
      <c r="C55" s="236" t="s">
        <v>2967</v>
      </c>
      <c r="D55" s="237">
        <f>SUM(D56:D59)</f>
        <v>22620.28</v>
      </c>
      <c r="E55" s="78"/>
      <c r="F55" s="78"/>
      <c r="G55" s="210"/>
      <c r="H55" s="210"/>
      <c r="I55" s="210"/>
      <c r="J55" s="210"/>
      <c r="K55" s="210"/>
      <c r="L55" s="210"/>
      <c r="M55" s="210"/>
      <c r="N55" s="210"/>
      <c r="O55" s="210"/>
      <c r="P55" s="210"/>
      <c r="Q55" s="210"/>
      <c r="R55" s="210"/>
      <c r="S55" s="210"/>
      <c r="T55" s="210"/>
      <c r="U55" s="210"/>
    </row>
    <row r="56" spans="1:21" ht="12.75" customHeight="1" x14ac:dyDescent="0.2">
      <c r="A56" s="238"/>
      <c r="B56" s="84" t="s">
        <v>2950</v>
      </c>
      <c r="C56" s="236" t="s">
        <v>2968</v>
      </c>
      <c r="D56" s="214">
        <v>22620.28</v>
      </c>
      <c r="E56" s="78"/>
      <c r="F56" s="78"/>
      <c r="G56" s="210"/>
      <c r="H56" s="210"/>
      <c r="I56" s="210"/>
      <c r="J56" s="210"/>
      <c r="K56" s="210"/>
      <c r="L56" s="210"/>
      <c r="M56" s="210"/>
      <c r="N56" s="210"/>
      <c r="O56" s="210"/>
      <c r="P56" s="210"/>
      <c r="Q56" s="210"/>
      <c r="R56" s="210"/>
      <c r="S56" s="210"/>
      <c r="T56" s="210"/>
      <c r="U56" s="210"/>
    </row>
    <row r="57" spans="1:21" ht="12.75" customHeight="1" x14ac:dyDescent="0.2">
      <c r="A57" s="238"/>
      <c r="B57" s="84" t="s">
        <v>2952</v>
      </c>
      <c r="C57" s="236" t="s">
        <v>2969</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38"/>
      <c r="B58" s="84" t="s">
        <v>2954</v>
      </c>
      <c r="C58" s="236" t="s">
        <v>2970</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38"/>
      <c r="B59" s="84" t="s">
        <v>2956</v>
      </c>
      <c r="C59" s="236" t="s">
        <v>2971</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4" t="s">
        <v>2296</v>
      </c>
      <c r="B60" s="235" t="s">
        <v>2972</v>
      </c>
      <c r="C60" s="236" t="s">
        <v>2973</v>
      </c>
      <c r="D60" s="237">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38"/>
      <c r="B61" s="84" t="s">
        <v>2950</v>
      </c>
      <c r="C61" s="236" t="s">
        <v>2974</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38"/>
      <c r="B62" s="84" t="s">
        <v>2952</v>
      </c>
      <c r="C62" s="236"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4"/>
      <c r="B63" s="84" t="s">
        <v>2954</v>
      </c>
      <c r="C63" s="236" t="s">
        <v>2976</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38"/>
      <c r="B64" s="84" t="s">
        <v>2956</v>
      </c>
      <c r="C64" s="236"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4" t="s">
        <v>2304</v>
      </c>
      <c r="B65" s="235" t="s">
        <v>2978</v>
      </c>
      <c r="C65" s="236" t="s">
        <v>2979</v>
      </c>
      <c r="D65" s="237">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38"/>
      <c r="B66" s="84" t="s">
        <v>2950</v>
      </c>
      <c r="C66" s="236"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38"/>
      <c r="B67" s="84" t="s">
        <v>2952</v>
      </c>
      <c r="C67" s="236"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38"/>
      <c r="B68" s="84" t="s">
        <v>2954</v>
      </c>
      <c r="C68" s="236"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38"/>
      <c r="B69" s="84" t="s">
        <v>2956</v>
      </c>
      <c r="C69" s="236"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4" t="s">
        <v>2306</v>
      </c>
      <c r="B70" s="235" t="s">
        <v>2984</v>
      </c>
      <c r="C70" s="236" t="s">
        <v>2985</v>
      </c>
      <c r="D70" s="237">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38"/>
      <c r="B71" s="84" t="s">
        <v>2950</v>
      </c>
      <c r="C71" s="236"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38"/>
      <c r="B72" s="84" t="s">
        <v>2952</v>
      </c>
      <c r="C72" s="236"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38"/>
      <c r="B73" s="84" t="s">
        <v>2954</v>
      </c>
      <c r="C73" s="236"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38"/>
      <c r="B74" s="84" t="s">
        <v>2956</v>
      </c>
      <c r="C74" s="236"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4" t="s">
        <v>2308</v>
      </c>
      <c r="B75" s="235" t="s">
        <v>2990</v>
      </c>
      <c r="C75" s="236" t="s">
        <v>2991</v>
      </c>
      <c r="D75" s="237">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38"/>
      <c r="B76" s="84" t="s">
        <v>2950</v>
      </c>
      <c r="C76" s="236"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38"/>
      <c r="B77" s="84" t="s">
        <v>2952</v>
      </c>
      <c r="C77" s="236"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38"/>
      <c r="B78" s="84" t="s">
        <v>2954</v>
      </c>
      <c r="C78" s="236"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4"/>
      <c r="B79" s="84" t="s">
        <v>2956</v>
      </c>
      <c r="C79" s="236"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4" t="s">
        <v>2310</v>
      </c>
      <c r="B80" s="240" t="s">
        <v>2996</v>
      </c>
      <c r="C80" s="236" t="s">
        <v>2997</v>
      </c>
      <c r="D80" s="237">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4"/>
      <c r="B81" s="84" t="s">
        <v>2950</v>
      </c>
      <c r="C81" s="236"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4"/>
      <c r="B82" s="84" t="s">
        <v>2952</v>
      </c>
      <c r="C82" s="236"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4"/>
      <c r="B83" s="84" t="s">
        <v>2954</v>
      </c>
      <c r="C83" s="236"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4"/>
      <c r="B84" s="84" t="s">
        <v>2956</v>
      </c>
      <c r="C84" s="236"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4" t="s">
        <v>2312</v>
      </c>
      <c r="B85" s="240" t="s">
        <v>3002</v>
      </c>
      <c r="C85" s="236" t="s">
        <v>3003</v>
      </c>
      <c r="D85" s="237">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4"/>
      <c r="B86" s="84" t="s">
        <v>2950</v>
      </c>
      <c r="C86" s="236"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4"/>
      <c r="B87" s="84" t="s">
        <v>2952</v>
      </c>
      <c r="C87" s="236"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4"/>
      <c r="B88" s="84" t="s">
        <v>2954</v>
      </c>
      <c r="C88" s="236"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4"/>
      <c r="B89" s="84" t="s">
        <v>2956</v>
      </c>
      <c r="C89" s="236"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4" t="s">
        <v>2314</v>
      </c>
      <c r="B90" s="235" t="s">
        <v>3008</v>
      </c>
      <c r="C90" s="236" t="s">
        <v>3009</v>
      </c>
      <c r="D90" s="237">
        <f>SUM(D91:D94)</f>
        <v>12354.75</v>
      </c>
      <c r="E90" s="78"/>
      <c r="F90" s="78"/>
      <c r="G90" s="210"/>
      <c r="H90" s="210"/>
      <c r="I90" s="210"/>
      <c r="J90" s="210"/>
      <c r="K90" s="210"/>
      <c r="L90" s="210"/>
      <c r="M90" s="210"/>
      <c r="N90" s="210"/>
      <c r="O90" s="210"/>
      <c r="P90" s="210"/>
      <c r="Q90" s="210"/>
      <c r="R90" s="210"/>
      <c r="S90" s="210"/>
      <c r="T90" s="210"/>
      <c r="U90" s="210"/>
    </row>
    <row r="91" spans="1:21" ht="12.75" customHeight="1" x14ac:dyDescent="0.2">
      <c r="A91" s="234"/>
      <c r="B91" s="84" t="s">
        <v>2950</v>
      </c>
      <c r="C91" s="236" t="s">
        <v>3010</v>
      </c>
      <c r="D91" s="214">
        <v>12354.75</v>
      </c>
      <c r="E91" s="78"/>
      <c r="F91" s="78"/>
      <c r="G91" s="210"/>
      <c r="H91" s="210"/>
      <c r="I91" s="210"/>
      <c r="J91" s="210"/>
      <c r="K91" s="210"/>
      <c r="L91" s="210"/>
      <c r="M91" s="210"/>
      <c r="N91" s="210"/>
      <c r="O91" s="210"/>
      <c r="P91" s="210"/>
      <c r="Q91" s="210"/>
      <c r="R91" s="210"/>
      <c r="S91" s="210"/>
      <c r="T91" s="210"/>
      <c r="U91" s="210"/>
    </row>
    <row r="92" spans="1:21" ht="12.75" customHeight="1" x14ac:dyDescent="0.2">
      <c r="A92" s="234"/>
      <c r="B92" s="84" t="s">
        <v>2952</v>
      </c>
      <c r="C92" s="236" t="s">
        <v>3011</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38"/>
      <c r="B93" s="84" t="s">
        <v>2954</v>
      </c>
      <c r="C93" s="236"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38"/>
      <c r="B94" s="84" t="s">
        <v>2956</v>
      </c>
      <c r="C94" s="236"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4" t="s">
        <v>2906</v>
      </c>
      <c r="B95" s="235" t="s">
        <v>3014</v>
      </c>
      <c r="C95" s="236" t="s">
        <v>3015</v>
      </c>
      <c r="D95" s="237">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38" t="s">
        <v>2909</v>
      </c>
      <c r="B96" s="84" t="s">
        <v>2910</v>
      </c>
      <c r="C96" s="236"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38" t="s">
        <v>2912</v>
      </c>
      <c r="B97" s="84" t="s">
        <v>2327</v>
      </c>
      <c r="C97" s="236"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38" t="s">
        <v>2914</v>
      </c>
      <c r="B98" s="84" t="s">
        <v>2331</v>
      </c>
      <c r="C98" s="236"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38" t="s">
        <v>2941</v>
      </c>
      <c r="B99" s="84" t="s">
        <v>2917</v>
      </c>
      <c r="C99" s="236"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38" t="s">
        <v>2919</v>
      </c>
      <c r="B100" s="84" t="s">
        <v>2920</v>
      </c>
      <c r="C100" s="236"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4"/>
      <c r="B101" s="235" t="s">
        <v>3021</v>
      </c>
      <c r="C101" s="236" t="s">
        <v>3022</v>
      </c>
      <c r="D101" s="237">
        <f>SUM(D102:D105)</f>
        <v>64513.219999999994</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38"/>
      <c r="B102" s="84" t="s">
        <v>2891</v>
      </c>
      <c r="C102" s="236" t="s">
        <v>3023</v>
      </c>
      <c r="D102" s="214">
        <v>23481.77</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38" t="s">
        <v>2290</v>
      </c>
      <c r="B103" s="84" t="s">
        <v>2872</v>
      </c>
      <c r="C103" s="236" t="s">
        <v>3024</v>
      </c>
      <c r="D103" s="214">
        <v>39790.74</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38" t="s">
        <v>2314</v>
      </c>
      <c r="B104" s="84" t="s">
        <v>2315</v>
      </c>
      <c r="C104" s="236" t="s">
        <v>3025</v>
      </c>
      <c r="D104" s="214">
        <v>1240.71</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2906</v>
      </c>
      <c r="B105" s="112"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c r="B304"/>
      <c r="C304" s="245"/>
    </row>
    <row r="305" spans="1:3" ht="15.75" customHeight="1" x14ac:dyDescent="0.2">
      <c r="A305"/>
      <c r="B305"/>
      <c r="C305" s="245"/>
    </row>
    <row r="306" spans="1:3" ht="15.75" customHeight="1" x14ac:dyDescent="0.2">
      <c r="A306"/>
      <c r="B306"/>
      <c r="C306" s="245"/>
    </row>
    <row r="307" spans="1:3" ht="15.75" customHeight="1" x14ac:dyDescent="0.2">
      <c r="A307"/>
      <c r="B307"/>
      <c r="C307" s="245"/>
    </row>
    <row r="308" spans="1:3" ht="15.75" customHeight="1" x14ac:dyDescent="0.2">
      <c r="A308"/>
      <c r="B308"/>
      <c r="C308" s="245"/>
    </row>
    <row r="309" spans="1:3" ht="15.75" customHeight="1" x14ac:dyDescent="0.2">
      <c r="A309"/>
      <c r="B309"/>
      <c r="C309" s="245"/>
    </row>
    <row r="310" spans="1:3" ht="15.75" customHeight="1" x14ac:dyDescent="0.2">
      <c r="A310"/>
      <c r="B310"/>
      <c r="C310" s="245"/>
    </row>
    <row r="311" spans="1:3" ht="15.75" customHeight="1" x14ac:dyDescent="0.2">
      <c r="A311"/>
      <c r="B311"/>
      <c r="C311" s="245"/>
    </row>
    <row r="312" spans="1:3" ht="15.75" customHeight="1" x14ac:dyDescent="0.2">
      <c r="A312"/>
      <c r="B312"/>
      <c r="C312" s="245"/>
    </row>
    <row r="313" spans="1:3" ht="15.75" customHeight="1" x14ac:dyDescent="0.2">
      <c r="A313"/>
      <c r="B313"/>
      <c r="C313" s="245"/>
    </row>
    <row r="314" spans="1:3" ht="15.75" customHeight="1" x14ac:dyDescent="0.2">
      <c r="A314"/>
      <c r="B314"/>
      <c r="C314" s="245"/>
    </row>
    <row r="315" spans="1:3" ht="15.75" customHeight="1" x14ac:dyDescent="0.2">
      <c r="A315"/>
      <c r="B315"/>
      <c r="C315" s="245"/>
    </row>
    <row r="316" spans="1:3" ht="15.75" customHeight="1" x14ac:dyDescent="0.2">
      <c r="A316"/>
      <c r="B316"/>
      <c r="C316" s="245"/>
    </row>
    <row r="317" spans="1:3" ht="15.75" customHeight="1" x14ac:dyDescent="0.2">
      <c r="A317"/>
      <c r="B317"/>
      <c r="C317" s="245"/>
    </row>
    <row r="318" spans="1:3" ht="15.75" customHeight="1" x14ac:dyDescent="0.2">
      <c r="A318"/>
      <c r="B318"/>
      <c r="C318" s="245"/>
    </row>
    <row r="319" spans="1:3" ht="15.75" customHeight="1" x14ac:dyDescent="0.2">
      <c r="A319"/>
      <c r="B319"/>
      <c r="C319" s="245"/>
    </row>
    <row r="320" spans="1:3" ht="15.75" customHeight="1" x14ac:dyDescent="0.2">
      <c r="A320"/>
      <c r="B320"/>
      <c r="C320" s="245"/>
    </row>
    <row r="321" spans="1:3" ht="15.75" customHeight="1" x14ac:dyDescent="0.2">
      <c r="A321"/>
      <c r="B321"/>
      <c r="C321" s="245"/>
    </row>
    <row r="322" spans="1:3" ht="15.75" customHeight="1" x14ac:dyDescent="0.2">
      <c r="A322"/>
      <c r="B322"/>
      <c r="C322" s="245"/>
    </row>
    <row r="323" spans="1:3" ht="15.75" customHeight="1" x14ac:dyDescent="0.2">
      <c r="A323"/>
      <c r="B323"/>
      <c r="C323" s="245"/>
    </row>
    <row r="324" spans="1:3" ht="15.75" customHeight="1" x14ac:dyDescent="0.2">
      <c r="A324"/>
      <c r="B324"/>
      <c r="C324" s="245"/>
    </row>
    <row r="325" spans="1:3" ht="15.75" customHeight="1" x14ac:dyDescent="0.2">
      <c r="A325"/>
      <c r="B325"/>
      <c r="C325" s="245"/>
    </row>
    <row r="326" spans="1:3" ht="15.75" customHeight="1" x14ac:dyDescent="0.2">
      <c r="A326"/>
      <c r="B326"/>
      <c r="C326" s="245"/>
    </row>
    <row r="327" spans="1:3" ht="15.75" customHeight="1" x14ac:dyDescent="0.2">
      <c r="A327"/>
      <c r="B327"/>
      <c r="C327" s="245"/>
    </row>
    <row r="328" spans="1:3" ht="15.75" customHeight="1" x14ac:dyDescent="0.2">
      <c r="A328"/>
      <c r="B328"/>
      <c r="C328" s="245"/>
    </row>
    <row r="329" spans="1:3" ht="15.75" customHeight="1" x14ac:dyDescent="0.2">
      <c r="A329"/>
      <c r="B329"/>
      <c r="C329" s="245"/>
    </row>
    <row r="330" spans="1:3" ht="15.75" customHeight="1" x14ac:dyDescent="0.2">
      <c r="A330"/>
      <c r="B330"/>
      <c r="C330" s="245"/>
    </row>
    <row r="331" spans="1:3" ht="15.75" customHeight="1" x14ac:dyDescent="0.2">
      <c r="A331"/>
      <c r="B331"/>
      <c r="C331" s="245"/>
    </row>
    <row r="332" spans="1:3" ht="15.75" customHeight="1" x14ac:dyDescent="0.2">
      <c r="A332"/>
      <c r="B332"/>
      <c r="C332" s="245"/>
    </row>
    <row r="333" spans="1:3" ht="15.75" customHeight="1" x14ac:dyDescent="0.2">
      <c r="A333"/>
      <c r="B333"/>
      <c r="C333" s="245"/>
    </row>
    <row r="334" spans="1:3" ht="15.75" customHeight="1" x14ac:dyDescent="0.2">
      <c r="A334"/>
      <c r="B334"/>
      <c r="C334" s="245"/>
    </row>
    <row r="335" spans="1:3" ht="15.75" customHeight="1" x14ac:dyDescent="0.2">
      <c r="A335"/>
      <c r="B335"/>
      <c r="C335" s="245"/>
    </row>
    <row r="336" spans="1:3" ht="15.75" customHeight="1" x14ac:dyDescent="0.2">
      <c r="A336"/>
      <c r="B336"/>
      <c r="C336" s="245"/>
    </row>
    <row r="337" spans="1:3" ht="15.75" customHeight="1" x14ac:dyDescent="0.2">
      <c r="A337"/>
      <c r="B337"/>
      <c r="C337" s="245"/>
    </row>
    <row r="338" spans="1:3" ht="15.75" customHeight="1" x14ac:dyDescent="0.2">
      <c r="A338"/>
      <c r="B338"/>
      <c r="C338" s="245"/>
    </row>
    <row r="339" spans="1:3" ht="15.75" customHeight="1" x14ac:dyDescent="0.2">
      <c r="A339"/>
      <c r="B339"/>
      <c r="C339" s="245"/>
    </row>
    <row r="340" spans="1:3" ht="15.75" customHeight="1" x14ac:dyDescent="0.2">
      <c r="A340"/>
      <c r="B340"/>
      <c r="C340" s="245"/>
    </row>
    <row r="341" spans="1:3" ht="15.75" customHeight="1" x14ac:dyDescent="0.2">
      <c r="A341"/>
      <c r="B341"/>
      <c r="C341" s="245"/>
    </row>
    <row r="342" spans="1:3" ht="15.75" customHeight="1" x14ac:dyDescent="0.2">
      <c r="A342"/>
      <c r="B342"/>
      <c r="C342" s="245"/>
    </row>
    <row r="343" spans="1:3" ht="15.75" customHeight="1" x14ac:dyDescent="0.2">
      <c r="A343"/>
      <c r="B343"/>
      <c r="C343" s="245"/>
    </row>
    <row r="344" spans="1:3" ht="15.75" customHeight="1" x14ac:dyDescent="0.2">
      <c r="A344"/>
      <c r="B344"/>
      <c r="C344" s="245"/>
    </row>
    <row r="345" spans="1:3" ht="15.75" customHeight="1" x14ac:dyDescent="0.2">
      <c r="A345"/>
      <c r="B345"/>
      <c r="C345" s="245"/>
    </row>
    <row r="346" spans="1:3" ht="15.75" customHeight="1" x14ac:dyDescent="0.2">
      <c r="A346"/>
      <c r="B346"/>
      <c r="C346" s="245"/>
    </row>
    <row r="347" spans="1:3" ht="15.75" customHeight="1" x14ac:dyDescent="0.2">
      <c r="A347"/>
      <c r="B347"/>
      <c r="C347" s="245"/>
    </row>
    <row r="348" spans="1:3" ht="15.75" customHeight="1" x14ac:dyDescent="0.2">
      <c r="A348"/>
      <c r="B348"/>
      <c r="C348" s="245"/>
    </row>
    <row r="349" spans="1:3" ht="15.75" customHeight="1" x14ac:dyDescent="0.2">
      <c r="A349"/>
      <c r="B349"/>
      <c r="C349" s="245"/>
    </row>
    <row r="350" spans="1:3" ht="15.75" customHeight="1" x14ac:dyDescent="0.2">
      <c r="A350"/>
      <c r="B350"/>
      <c r="C350" s="245"/>
    </row>
    <row r="351" spans="1:3" ht="15.75" customHeight="1" x14ac:dyDescent="0.2">
      <c r="A351"/>
      <c r="B351"/>
      <c r="C351" s="245"/>
    </row>
    <row r="352" spans="1:3" ht="15.75" customHeight="1" x14ac:dyDescent="0.2">
      <c r="A352"/>
      <c r="B352"/>
      <c r="C352" s="245"/>
    </row>
    <row r="353" spans="1:3" ht="15.75" customHeight="1" x14ac:dyDescent="0.2">
      <c r="A353"/>
      <c r="B353"/>
      <c r="C353" s="245"/>
    </row>
    <row r="354" spans="1:3" ht="15.75" customHeight="1" x14ac:dyDescent="0.2">
      <c r="A354"/>
      <c r="B354"/>
      <c r="C354" s="245"/>
    </row>
    <row r="355" spans="1:3" ht="15.75" customHeight="1" x14ac:dyDescent="0.2">
      <c r="A355"/>
      <c r="B355"/>
      <c r="C355" s="245"/>
    </row>
    <row r="356" spans="1:3" ht="15.75" customHeight="1" x14ac:dyDescent="0.2">
      <c r="A356"/>
      <c r="B356"/>
      <c r="C356" s="245"/>
    </row>
    <row r="357" spans="1:3" ht="15.75" customHeight="1" x14ac:dyDescent="0.2">
      <c r="A357"/>
      <c r="B357"/>
      <c r="C357" s="245"/>
    </row>
    <row r="358" spans="1:3" ht="15.75" customHeight="1" x14ac:dyDescent="0.2">
      <c r="A358"/>
      <c r="B358"/>
      <c r="C358" s="245"/>
    </row>
    <row r="359" spans="1:3" ht="15.75" customHeight="1" x14ac:dyDescent="0.2">
      <c r="A359"/>
      <c r="B359"/>
      <c r="C359" s="245"/>
    </row>
    <row r="360" spans="1:3" ht="15.75" customHeight="1" x14ac:dyDescent="0.2">
      <c r="A360"/>
      <c r="B360"/>
      <c r="C360" s="245"/>
    </row>
    <row r="361" spans="1:3" ht="15.75" customHeight="1" x14ac:dyDescent="0.2">
      <c r="A361"/>
      <c r="B361"/>
      <c r="C361" s="245"/>
    </row>
    <row r="362" spans="1:3" ht="15.75" customHeight="1" x14ac:dyDescent="0.2">
      <c r="A362"/>
      <c r="B362"/>
      <c r="C362" s="245"/>
    </row>
    <row r="363" spans="1:3" ht="15.75" customHeight="1" x14ac:dyDescent="0.2">
      <c r="A363"/>
      <c r="B363"/>
      <c r="C363" s="245"/>
    </row>
    <row r="364" spans="1:3" ht="15.75" customHeight="1" x14ac:dyDescent="0.2">
      <c r="A364"/>
      <c r="B364"/>
      <c r="C364" s="245"/>
    </row>
    <row r="365" spans="1:3" ht="15.75" customHeight="1" x14ac:dyDescent="0.2">
      <c r="A365"/>
      <c r="B365"/>
      <c r="C365" s="245"/>
    </row>
    <row r="366" spans="1:3" ht="15.75" customHeight="1" x14ac:dyDescent="0.2">
      <c r="A366"/>
      <c r="B366"/>
      <c r="C366" s="245"/>
    </row>
    <row r="367" spans="1:3" ht="15.75" customHeight="1" x14ac:dyDescent="0.2">
      <c r="A367"/>
      <c r="B367"/>
      <c r="C367" s="245"/>
    </row>
    <row r="368" spans="1:3" ht="15.75" customHeight="1" x14ac:dyDescent="0.2">
      <c r="A368"/>
      <c r="B368"/>
      <c r="C368" s="245"/>
    </row>
    <row r="369" spans="1:3" ht="15.75" customHeight="1" x14ac:dyDescent="0.2">
      <c r="A369"/>
      <c r="B369"/>
      <c r="C369" s="245"/>
    </row>
    <row r="370" spans="1:3" ht="15.75" customHeight="1" x14ac:dyDescent="0.2">
      <c r="A370"/>
      <c r="B370"/>
      <c r="C370" s="245"/>
    </row>
    <row r="371" spans="1:3" ht="15.75" customHeight="1" x14ac:dyDescent="0.2">
      <c r="A371"/>
      <c r="B371"/>
      <c r="C371" s="245"/>
    </row>
    <row r="372" spans="1:3" ht="15.75" customHeight="1" x14ac:dyDescent="0.2">
      <c r="A372"/>
      <c r="B372"/>
      <c r="C372" s="245"/>
    </row>
    <row r="373" spans="1:3" ht="15.75" customHeight="1" x14ac:dyDescent="0.2">
      <c r="A373"/>
      <c r="B373"/>
      <c r="C373" s="245"/>
    </row>
    <row r="374" spans="1:3" ht="15.75" customHeight="1" x14ac:dyDescent="0.2">
      <c r="A374"/>
      <c r="B374"/>
      <c r="C374" s="245"/>
    </row>
    <row r="375" spans="1:3" ht="15.75" customHeight="1" x14ac:dyDescent="0.2">
      <c r="A375"/>
      <c r="B375"/>
      <c r="C375" s="245"/>
    </row>
    <row r="376" spans="1:3" ht="15.75" customHeight="1" x14ac:dyDescent="0.2">
      <c r="A376"/>
      <c r="B376"/>
      <c r="C376" s="245"/>
    </row>
    <row r="377" spans="1:3" ht="15.75" customHeight="1" x14ac:dyDescent="0.2">
      <c r="A377"/>
      <c r="B377"/>
      <c r="C377" s="245"/>
    </row>
    <row r="378" spans="1:3" ht="15.75" customHeight="1" x14ac:dyDescent="0.2">
      <c r="A378"/>
      <c r="B378"/>
      <c r="C378" s="245"/>
    </row>
    <row r="379" spans="1:3" ht="15.75" customHeight="1" x14ac:dyDescent="0.2">
      <c r="A379"/>
      <c r="B379"/>
      <c r="C379" s="245"/>
    </row>
    <row r="380" spans="1:3" ht="15.75" customHeight="1" x14ac:dyDescent="0.2">
      <c r="A380"/>
      <c r="B380"/>
      <c r="C380" s="245"/>
    </row>
    <row r="381" spans="1:3" ht="15.75" customHeight="1" x14ac:dyDescent="0.2">
      <c r="A381"/>
      <c r="B381"/>
      <c r="C381" s="245"/>
    </row>
    <row r="382" spans="1:3" ht="15.75" customHeight="1" x14ac:dyDescent="0.2">
      <c r="A382"/>
      <c r="B382"/>
      <c r="C382" s="245"/>
    </row>
    <row r="383" spans="1:3" ht="15.75" customHeight="1" x14ac:dyDescent="0.2">
      <c r="A383"/>
      <c r="B383"/>
      <c r="C383" s="245"/>
    </row>
    <row r="384" spans="1:3" ht="15.75" customHeight="1" x14ac:dyDescent="0.2">
      <c r="A384"/>
      <c r="B384"/>
      <c r="C384" s="245"/>
    </row>
    <row r="385" spans="1:3" ht="15.75" customHeight="1" x14ac:dyDescent="0.2">
      <c r="A385"/>
      <c r="B385"/>
      <c r="C385" s="245"/>
    </row>
    <row r="386" spans="1:3" ht="15.75" customHeight="1" x14ac:dyDescent="0.2">
      <c r="A386"/>
      <c r="B386"/>
      <c r="C386" s="245"/>
    </row>
    <row r="387" spans="1:3" ht="15.75" customHeight="1" x14ac:dyDescent="0.2">
      <c r="A387"/>
      <c r="B387"/>
      <c r="C387" s="245"/>
    </row>
    <row r="388" spans="1:3" ht="15.75" customHeight="1" x14ac:dyDescent="0.2">
      <c r="A388"/>
      <c r="B388"/>
      <c r="C388" s="245"/>
    </row>
    <row r="389" spans="1:3" ht="15.75" customHeight="1" x14ac:dyDescent="0.2">
      <c r="A389"/>
      <c r="B389"/>
      <c r="C389" s="245"/>
    </row>
    <row r="390" spans="1:3" ht="15.75" customHeight="1" x14ac:dyDescent="0.2">
      <c r="A390"/>
      <c r="B390"/>
      <c r="C390" s="245"/>
    </row>
    <row r="391" spans="1:3" ht="15.75" customHeight="1" x14ac:dyDescent="0.2">
      <c r="A391"/>
      <c r="B391"/>
      <c r="C391" s="245"/>
    </row>
    <row r="392" spans="1:3" ht="15.75" customHeight="1" x14ac:dyDescent="0.2">
      <c r="A392"/>
      <c r="B392"/>
      <c r="C392" s="245"/>
    </row>
    <row r="393" spans="1:3" ht="15.75" customHeight="1" x14ac:dyDescent="0.2">
      <c r="A393"/>
      <c r="B393"/>
      <c r="C393" s="245"/>
    </row>
    <row r="394" spans="1:3" ht="15.75" customHeight="1" x14ac:dyDescent="0.2">
      <c r="A394"/>
      <c r="B394"/>
      <c r="C394" s="245"/>
    </row>
    <row r="395" spans="1:3" ht="15.75" customHeight="1" x14ac:dyDescent="0.2">
      <c r="A395"/>
      <c r="B395"/>
      <c r="C395" s="245"/>
    </row>
    <row r="396" spans="1:3" ht="15.75" customHeight="1" x14ac:dyDescent="0.2">
      <c r="A396"/>
      <c r="B396"/>
      <c r="C396" s="245"/>
    </row>
    <row r="397" spans="1:3" ht="15.75" customHeight="1" x14ac:dyDescent="0.2">
      <c r="A397"/>
      <c r="B397"/>
      <c r="C397" s="245"/>
    </row>
    <row r="398" spans="1:3" ht="15.75" customHeight="1" x14ac:dyDescent="0.2">
      <c r="A398"/>
      <c r="B398"/>
      <c r="C398" s="245"/>
    </row>
    <row r="399" spans="1:3" ht="15.75" customHeight="1" x14ac:dyDescent="0.2">
      <c r="A399"/>
      <c r="B399"/>
      <c r="C399" s="245"/>
    </row>
    <row r="400" spans="1:3" ht="15.75" customHeight="1" x14ac:dyDescent="0.2">
      <c r="A400"/>
      <c r="B400"/>
      <c r="C400" s="245"/>
    </row>
    <row r="401" spans="1:3" ht="15.75" customHeight="1" x14ac:dyDescent="0.2">
      <c r="A401"/>
      <c r="B401"/>
      <c r="C401" s="245"/>
    </row>
    <row r="402" spans="1:3" ht="15.75" customHeight="1" x14ac:dyDescent="0.2">
      <c r="A402"/>
      <c r="B402"/>
      <c r="C402" s="245"/>
    </row>
    <row r="403" spans="1:3" ht="15.75" customHeight="1" x14ac:dyDescent="0.2">
      <c r="A403"/>
      <c r="B403"/>
      <c r="C403" s="245"/>
    </row>
    <row r="404" spans="1:3" ht="15.75" customHeight="1" x14ac:dyDescent="0.2">
      <c r="A404"/>
      <c r="B404"/>
      <c r="C404" s="245"/>
    </row>
    <row r="405" spans="1:3" ht="15.75" customHeight="1" x14ac:dyDescent="0.2">
      <c r="A405"/>
      <c r="B405"/>
      <c r="C405" s="245"/>
    </row>
    <row r="406" spans="1:3" ht="15.75" customHeight="1" x14ac:dyDescent="0.2">
      <c r="A406"/>
      <c r="B406"/>
      <c r="C406" s="245"/>
    </row>
    <row r="407" spans="1:3" ht="15.75" customHeight="1" x14ac:dyDescent="0.2">
      <c r="A407"/>
      <c r="B407"/>
      <c r="C407" s="245"/>
    </row>
    <row r="408" spans="1:3" ht="15.75" customHeight="1" x14ac:dyDescent="0.2">
      <c r="A408"/>
      <c r="B408"/>
      <c r="C408" s="245"/>
    </row>
    <row r="409" spans="1:3" ht="15.75" customHeight="1" x14ac:dyDescent="0.2">
      <c r="A409"/>
      <c r="B409"/>
      <c r="C409" s="245"/>
    </row>
    <row r="410" spans="1:3" ht="15.75" customHeight="1" x14ac:dyDescent="0.2">
      <c r="A410"/>
      <c r="B410"/>
      <c r="C410" s="245"/>
    </row>
    <row r="411" spans="1:3" ht="15.75" customHeight="1" x14ac:dyDescent="0.2">
      <c r="A411"/>
      <c r="B411"/>
      <c r="C411" s="245"/>
    </row>
    <row r="412" spans="1:3" ht="15.75" customHeight="1" x14ac:dyDescent="0.2">
      <c r="A412"/>
      <c r="B412"/>
      <c r="C412" s="245"/>
    </row>
    <row r="413" spans="1:3" ht="15.75" customHeight="1" x14ac:dyDescent="0.2">
      <c r="A413"/>
      <c r="B413"/>
      <c r="C413" s="245"/>
    </row>
    <row r="414" spans="1:3" ht="15.75" customHeight="1" x14ac:dyDescent="0.2">
      <c r="A414"/>
      <c r="B414"/>
      <c r="C414" s="245"/>
    </row>
    <row r="415" spans="1:3" ht="15.75" customHeight="1" x14ac:dyDescent="0.2">
      <c r="A415"/>
      <c r="B415"/>
      <c r="C415" s="245"/>
    </row>
    <row r="416" spans="1:3" ht="15.75" customHeight="1" x14ac:dyDescent="0.2">
      <c r="A416"/>
      <c r="B416"/>
      <c r="C416" s="245"/>
    </row>
    <row r="417" spans="1:3" ht="15.75" customHeight="1" x14ac:dyDescent="0.2">
      <c r="A417"/>
      <c r="B417"/>
      <c r="C417" s="245"/>
    </row>
    <row r="418" spans="1:3" ht="15.75" customHeight="1" x14ac:dyDescent="0.2">
      <c r="A418"/>
      <c r="B418"/>
      <c r="C418" s="245"/>
    </row>
    <row r="419" spans="1:3" ht="15.75" customHeight="1" x14ac:dyDescent="0.2">
      <c r="A419"/>
      <c r="B419"/>
      <c r="C419" s="245"/>
    </row>
    <row r="420" spans="1:3" ht="15.75" customHeight="1" x14ac:dyDescent="0.2">
      <c r="A420"/>
      <c r="B420"/>
      <c r="C420" s="245"/>
    </row>
    <row r="421" spans="1:3" ht="15.75" customHeight="1" x14ac:dyDescent="0.2">
      <c r="A421"/>
      <c r="B421"/>
      <c r="C421" s="245"/>
    </row>
    <row r="422" spans="1:3" ht="15.75" customHeight="1" x14ac:dyDescent="0.2">
      <c r="A422"/>
      <c r="B422"/>
      <c r="C422" s="245"/>
    </row>
    <row r="423" spans="1:3" ht="15.75" customHeight="1" x14ac:dyDescent="0.2">
      <c r="A423"/>
      <c r="B423"/>
      <c r="C423" s="245"/>
    </row>
    <row r="424" spans="1:3" ht="15.75" customHeight="1" x14ac:dyDescent="0.2">
      <c r="A424"/>
      <c r="B424"/>
      <c r="C424" s="245"/>
    </row>
    <row r="425" spans="1:3" ht="15.75" customHeight="1" x14ac:dyDescent="0.2">
      <c r="A425"/>
      <c r="B425"/>
      <c r="C425" s="245"/>
    </row>
    <row r="426" spans="1:3" ht="15.75" customHeight="1" x14ac:dyDescent="0.2">
      <c r="A426"/>
      <c r="B426"/>
      <c r="C426" s="245"/>
    </row>
    <row r="427" spans="1:3" ht="15.75" customHeight="1" x14ac:dyDescent="0.2">
      <c r="A427"/>
      <c r="B427"/>
      <c r="C427" s="245"/>
    </row>
    <row r="428" spans="1:3" ht="15.75" customHeight="1" x14ac:dyDescent="0.2">
      <c r="A428"/>
      <c r="B428"/>
      <c r="C428" s="245"/>
    </row>
    <row r="429" spans="1:3" ht="15.75" customHeight="1" x14ac:dyDescent="0.2">
      <c r="A429"/>
      <c r="B429"/>
      <c r="C429" s="245"/>
    </row>
    <row r="430" spans="1:3" ht="15.75" customHeight="1" x14ac:dyDescent="0.2">
      <c r="A430"/>
      <c r="B430"/>
      <c r="C430" s="245"/>
    </row>
    <row r="431" spans="1:3" ht="15.75" customHeight="1" x14ac:dyDescent="0.2">
      <c r="A431"/>
      <c r="B431"/>
      <c r="C431" s="245"/>
    </row>
    <row r="432" spans="1:3" ht="15.75" customHeight="1" x14ac:dyDescent="0.2">
      <c r="A432"/>
      <c r="B432"/>
      <c r="C432" s="245"/>
    </row>
    <row r="433" spans="1:3" ht="15.75" customHeight="1" x14ac:dyDescent="0.2">
      <c r="A433"/>
      <c r="B433"/>
      <c r="C433" s="245"/>
    </row>
    <row r="434" spans="1:3" ht="15.75" customHeight="1" x14ac:dyDescent="0.2">
      <c r="A434"/>
      <c r="B434"/>
      <c r="C434" s="245"/>
    </row>
    <row r="435" spans="1:3" ht="15.75" customHeight="1" x14ac:dyDescent="0.2">
      <c r="A435"/>
      <c r="B435"/>
      <c r="C435" s="245"/>
    </row>
    <row r="436" spans="1:3" ht="15.75" customHeight="1" x14ac:dyDescent="0.2">
      <c r="A436"/>
      <c r="B436"/>
      <c r="C436" s="245"/>
    </row>
    <row r="437" spans="1:3" ht="15.75" customHeight="1" x14ac:dyDescent="0.2">
      <c r="A437"/>
      <c r="B437"/>
      <c r="C437" s="245"/>
    </row>
    <row r="438" spans="1:3" ht="15.75" customHeight="1" x14ac:dyDescent="0.2">
      <c r="A438"/>
      <c r="B438"/>
      <c r="C438" s="245"/>
    </row>
    <row r="439" spans="1:3" ht="15.75" customHeight="1" x14ac:dyDescent="0.2">
      <c r="A439"/>
      <c r="B439"/>
      <c r="C439" s="245"/>
    </row>
    <row r="440" spans="1:3" ht="15.75" customHeight="1" x14ac:dyDescent="0.2">
      <c r="A440"/>
      <c r="B440"/>
      <c r="C440" s="245"/>
    </row>
    <row r="441" spans="1:3" ht="15.75" customHeight="1" x14ac:dyDescent="0.2">
      <c r="A441"/>
      <c r="B441"/>
      <c r="C441" s="245"/>
    </row>
    <row r="442" spans="1:3" ht="15.75" customHeight="1" x14ac:dyDescent="0.2">
      <c r="A442"/>
      <c r="B442"/>
      <c r="C442" s="245"/>
    </row>
    <row r="443" spans="1:3" ht="15.75" customHeight="1" x14ac:dyDescent="0.2">
      <c r="A443"/>
      <c r="B443"/>
      <c r="C443" s="245"/>
    </row>
    <row r="444" spans="1:3" ht="15.75" customHeight="1" x14ac:dyDescent="0.2">
      <c r="A444"/>
      <c r="B444"/>
      <c r="C444" s="245"/>
    </row>
    <row r="445" spans="1:3" ht="15.75" customHeight="1" x14ac:dyDescent="0.2">
      <c r="A445"/>
      <c r="B445"/>
      <c r="C445" s="245"/>
    </row>
    <row r="446" spans="1:3" ht="15.75" customHeight="1" x14ac:dyDescent="0.2">
      <c r="A446"/>
      <c r="B446"/>
      <c r="C446" s="245"/>
    </row>
    <row r="447" spans="1:3" ht="15.75" customHeight="1" x14ac:dyDescent="0.2">
      <c r="A447"/>
      <c r="B447"/>
      <c r="C447" s="245"/>
    </row>
    <row r="448" spans="1:3" ht="15.75" customHeight="1" x14ac:dyDescent="0.2">
      <c r="A448"/>
      <c r="B448"/>
      <c r="C448" s="245"/>
    </row>
    <row r="449" spans="1:3" ht="15.75" customHeight="1" x14ac:dyDescent="0.2">
      <c r="A449"/>
      <c r="B449"/>
      <c r="C449" s="245"/>
    </row>
    <row r="450" spans="1:3" ht="15.75" customHeight="1" x14ac:dyDescent="0.2">
      <c r="A450"/>
      <c r="B450"/>
      <c r="C450" s="245"/>
    </row>
    <row r="451" spans="1:3" ht="15.75" customHeight="1" x14ac:dyDescent="0.2">
      <c r="A451"/>
      <c r="B451"/>
      <c r="C451" s="245"/>
    </row>
    <row r="452" spans="1:3" ht="15.75" customHeight="1" x14ac:dyDescent="0.2">
      <c r="A452"/>
      <c r="B452"/>
      <c r="C452" s="245"/>
    </row>
    <row r="453" spans="1:3" ht="15.75" customHeight="1" x14ac:dyDescent="0.2">
      <c r="A453"/>
      <c r="B453"/>
      <c r="C453" s="245"/>
    </row>
    <row r="454" spans="1:3" ht="15.75" customHeight="1" x14ac:dyDescent="0.2">
      <c r="A454"/>
      <c r="B454"/>
      <c r="C454" s="245"/>
    </row>
    <row r="455" spans="1:3" ht="15.75" customHeight="1" x14ac:dyDescent="0.2">
      <c r="A455"/>
      <c r="B455"/>
      <c r="C455" s="245"/>
    </row>
    <row r="456" spans="1:3" ht="15.75" customHeight="1" x14ac:dyDescent="0.2">
      <c r="A456"/>
      <c r="B456"/>
      <c r="C456" s="245"/>
    </row>
    <row r="457" spans="1:3" ht="15.75" customHeight="1" x14ac:dyDescent="0.2">
      <c r="A457"/>
      <c r="B457"/>
      <c r="C457" s="245"/>
    </row>
    <row r="458" spans="1:3" ht="15.75" customHeight="1" x14ac:dyDescent="0.2">
      <c r="A458"/>
      <c r="B458"/>
      <c r="C458" s="245"/>
    </row>
    <row r="459" spans="1:3" ht="15.75" customHeight="1" x14ac:dyDescent="0.2">
      <c r="A459"/>
      <c r="B459"/>
      <c r="C459" s="245"/>
    </row>
    <row r="460" spans="1:3" ht="15.75" customHeight="1" x14ac:dyDescent="0.2">
      <c r="A460"/>
      <c r="B460"/>
      <c r="C460" s="245"/>
    </row>
    <row r="461" spans="1:3" ht="15.75" customHeight="1" x14ac:dyDescent="0.2">
      <c r="A461"/>
      <c r="B461"/>
      <c r="C461" s="245"/>
    </row>
    <row r="462" spans="1:3" ht="15.75" customHeight="1" x14ac:dyDescent="0.2">
      <c r="A462"/>
      <c r="B462"/>
      <c r="C462" s="245"/>
    </row>
    <row r="463" spans="1:3" ht="15.75" customHeight="1" x14ac:dyDescent="0.2">
      <c r="A463"/>
      <c r="B463"/>
      <c r="C463" s="245"/>
    </row>
    <row r="464" spans="1:3" ht="15.75" customHeight="1" x14ac:dyDescent="0.2">
      <c r="A464"/>
      <c r="B464"/>
      <c r="C464" s="245"/>
    </row>
    <row r="465" spans="1:3" ht="15.75" customHeight="1" x14ac:dyDescent="0.2">
      <c r="A465"/>
      <c r="B465"/>
      <c r="C465" s="245"/>
    </row>
    <row r="466" spans="1:3" ht="15.75" customHeight="1" x14ac:dyDescent="0.2">
      <c r="A466"/>
      <c r="B466"/>
      <c r="C466" s="245"/>
    </row>
    <row r="467" spans="1:3" ht="15.75" customHeight="1" x14ac:dyDescent="0.2">
      <c r="A467"/>
      <c r="B467"/>
      <c r="C467" s="245"/>
    </row>
    <row r="468" spans="1:3" ht="15.75" customHeight="1" x14ac:dyDescent="0.2">
      <c r="A468"/>
      <c r="B468"/>
      <c r="C468" s="245"/>
    </row>
    <row r="469" spans="1:3" ht="15.75" customHeight="1" x14ac:dyDescent="0.2">
      <c r="A469"/>
      <c r="B469"/>
      <c r="C469" s="245"/>
    </row>
    <row r="470" spans="1:3" ht="15.75" customHeight="1" x14ac:dyDescent="0.2">
      <c r="A470"/>
      <c r="B470"/>
      <c r="C470" s="245"/>
    </row>
    <row r="471" spans="1:3" ht="15.75" customHeight="1" x14ac:dyDescent="0.2">
      <c r="A471"/>
      <c r="B471"/>
      <c r="C471" s="245"/>
    </row>
    <row r="472" spans="1:3" ht="15.75" customHeight="1" x14ac:dyDescent="0.2">
      <c r="A472"/>
      <c r="B472"/>
      <c r="C472" s="245"/>
    </row>
    <row r="473" spans="1:3" ht="15.75" customHeight="1" x14ac:dyDescent="0.2">
      <c r="A473"/>
      <c r="B473"/>
      <c r="C473" s="245"/>
    </row>
    <row r="474" spans="1:3" ht="15.75" customHeight="1" x14ac:dyDescent="0.2">
      <c r="A474"/>
      <c r="B474"/>
      <c r="C474" s="245"/>
    </row>
    <row r="475" spans="1:3" ht="15.75" customHeight="1" x14ac:dyDescent="0.2">
      <c r="A475"/>
      <c r="B475"/>
      <c r="C475" s="245"/>
    </row>
    <row r="476" spans="1:3" ht="15.75" customHeight="1" x14ac:dyDescent="0.2">
      <c r="A476"/>
      <c r="B476"/>
      <c r="C476" s="245"/>
    </row>
    <row r="477" spans="1:3" ht="15.75" customHeight="1" x14ac:dyDescent="0.2">
      <c r="A477"/>
      <c r="B477"/>
      <c r="C477" s="245"/>
    </row>
    <row r="478" spans="1:3" ht="15.75" customHeight="1" x14ac:dyDescent="0.2">
      <c r="A478"/>
      <c r="B478"/>
      <c r="C478" s="245"/>
    </row>
    <row r="479" spans="1:3" ht="15.75" customHeight="1" x14ac:dyDescent="0.2">
      <c r="A479"/>
      <c r="B479"/>
      <c r="C479" s="245"/>
    </row>
    <row r="480" spans="1:3" ht="15.75" customHeight="1" x14ac:dyDescent="0.2">
      <c r="A480"/>
      <c r="B480"/>
      <c r="C480" s="245"/>
    </row>
    <row r="481" spans="1:3" ht="15.75" customHeight="1" x14ac:dyDescent="0.2">
      <c r="A481"/>
      <c r="B481"/>
      <c r="C481" s="245"/>
    </row>
    <row r="482" spans="1:3" ht="15.75" customHeight="1" x14ac:dyDescent="0.2">
      <c r="A482"/>
      <c r="B482"/>
      <c r="C482" s="245"/>
    </row>
    <row r="483" spans="1:3" ht="15.75" customHeight="1" x14ac:dyDescent="0.2">
      <c r="A483"/>
      <c r="B483"/>
      <c r="C483" s="245"/>
    </row>
    <row r="484" spans="1:3" ht="15.75" customHeight="1" x14ac:dyDescent="0.2">
      <c r="A484"/>
      <c r="B484"/>
      <c r="C484" s="245"/>
    </row>
    <row r="485" spans="1:3" ht="15.75" customHeight="1" x14ac:dyDescent="0.2">
      <c r="A485"/>
      <c r="B485"/>
      <c r="C485" s="245"/>
    </row>
    <row r="486" spans="1:3" ht="15.75" customHeight="1" x14ac:dyDescent="0.2">
      <c r="A486"/>
      <c r="B486"/>
      <c r="C486" s="245"/>
    </row>
    <row r="487" spans="1:3" ht="15.75" customHeight="1" x14ac:dyDescent="0.2">
      <c r="A487"/>
      <c r="B487"/>
      <c r="C487" s="245"/>
    </row>
    <row r="488" spans="1:3" ht="15.75" customHeight="1" x14ac:dyDescent="0.2">
      <c r="A488"/>
      <c r="B488"/>
      <c r="C488" s="245"/>
    </row>
    <row r="489" spans="1:3" ht="15.75" customHeight="1" x14ac:dyDescent="0.2">
      <c r="A489"/>
      <c r="B489"/>
      <c r="C489" s="245"/>
    </row>
    <row r="490" spans="1:3" ht="15.75" customHeight="1" x14ac:dyDescent="0.2">
      <c r="A490"/>
      <c r="B490"/>
      <c r="C490" s="245"/>
    </row>
    <row r="491" spans="1:3" ht="15.75" customHeight="1" x14ac:dyDescent="0.2">
      <c r="A491"/>
      <c r="B491"/>
      <c r="C491" s="245"/>
    </row>
    <row r="492" spans="1:3" ht="15.75" customHeight="1" x14ac:dyDescent="0.2">
      <c r="A492"/>
      <c r="B492"/>
      <c r="C492" s="245"/>
    </row>
    <row r="493" spans="1:3" ht="15.75" customHeight="1" x14ac:dyDescent="0.2">
      <c r="A493"/>
      <c r="B493"/>
      <c r="C493" s="245"/>
    </row>
    <row r="494" spans="1:3" ht="15.75" customHeight="1" x14ac:dyDescent="0.2">
      <c r="A494"/>
      <c r="B494"/>
      <c r="C494" s="245"/>
    </row>
    <row r="495" spans="1:3" ht="15.75" customHeight="1" x14ac:dyDescent="0.2">
      <c r="A495"/>
      <c r="B495"/>
      <c r="C495" s="245"/>
    </row>
    <row r="496" spans="1:3" ht="15.75" customHeight="1" x14ac:dyDescent="0.2">
      <c r="A496"/>
      <c r="B496"/>
      <c r="C496" s="245"/>
    </row>
    <row r="497" spans="1:3" ht="15.75" customHeight="1" x14ac:dyDescent="0.2">
      <c r="A497"/>
      <c r="B497"/>
      <c r="C497" s="245"/>
    </row>
    <row r="498" spans="1:3" ht="15.75" customHeight="1" x14ac:dyDescent="0.2">
      <c r="A498"/>
      <c r="B498"/>
      <c r="C498" s="245"/>
    </row>
    <row r="499" spans="1:3" ht="15.75" customHeight="1" x14ac:dyDescent="0.2">
      <c r="A499"/>
      <c r="B499"/>
      <c r="C499" s="245"/>
    </row>
    <row r="500" spans="1:3" ht="15.75" customHeight="1" x14ac:dyDescent="0.2">
      <c r="A500"/>
      <c r="B500"/>
      <c r="C500" s="245"/>
    </row>
    <row r="501" spans="1:3" ht="15.75" customHeight="1" x14ac:dyDescent="0.2">
      <c r="A501"/>
      <c r="B501"/>
      <c r="C501" s="245"/>
    </row>
    <row r="502" spans="1:3" ht="15.75" customHeight="1" x14ac:dyDescent="0.2">
      <c r="A502"/>
      <c r="B502"/>
      <c r="C502" s="245"/>
    </row>
    <row r="503" spans="1:3" ht="15.75" customHeight="1" x14ac:dyDescent="0.2">
      <c r="A503"/>
      <c r="B503"/>
      <c r="C503" s="245"/>
    </row>
    <row r="504" spans="1:3" ht="15.75" customHeight="1" x14ac:dyDescent="0.2">
      <c r="A504"/>
      <c r="B504"/>
      <c r="C504" s="245"/>
    </row>
    <row r="505" spans="1:3" ht="15.75" customHeight="1" x14ac:dyDescent="0.2">
      <c r="A505"/>
      <c r="B505"/>
      <c r="C505" s="245"/>
    </row>
    <row r="506" spans="1:3" ht="15.75" customHeight="1" x14ac:dyDescent="0.2">
      <c r="A506"/>
      <c r="B506"/>
      <c r="C506" s="245"/>
    </row>
    <row r="507" spans="1:3" ht="15.75" customHeight="1" x14ac:dyDescent="0.2">
      <c r="A507"/>
      <c r="B507"/>
      <c r="C507" s="245"/>
    </row>
    <row r="508" spans="1:3" ht="15.75" customHeight="1" x14ac:dyDescent="0.2">
      <c r="A508"/>
      <c r="B508"/>
      <c r="C508" s="245"/>
    </row>
    <row r="509" spans="1:3" ht="15.75" customHeight="1" x14ac:dyDescent="0.2">
      <c r="A509"/>
      <c r="B509"/>
      <c r="C509" s="245"/>
    </row>
    <row r="510" spans="1:3" ht="15.75" customHeight="1" x14ac:dyDescent="0.2">
      <c r="A510"/>
      <c r="B510"/>
      <c r="C510" s="245"/>
    </row>
    <row r="511" spans="1:3" ht="15.75" customHeight="1" x14ac:dyDescent="0.2">
      <c r="A511"/>
      <c r="B511"/>
      <c r="C511" s="245"/>
    </row>
    <row r="512" spans="1:3" ht="15.75" customHeight="1" x14ac:dyDescent="0.2">
      <c r="A512"/>
      <c r="B512"/>
      <c r="C512" s="245"/>
    </row>
    <row r="513" spans="1:3" ht="15.75" customHeight="1" x14ac:dyDescent="0.2">
      <c r="A513"/>
      <c r="B513"/>
      <c r="C513" s="245"/>
    </row>
    <row r="514" spans="1:3" ht="15.75" customHeight="1" x14ac:dyDescent="0.2">
      <c r="A514"/>
      <c r="B514"/>
      <c r="C514" s="245"/>
    </row>
    <row r="515" spans="1:3" ht="15.75" customHeight="1" x14ac:dyDescent="0.2">
      <c r="A515"/>
      <c r="B515"/>
      <c r="C515" s="245"/>
    </row>
    <row r="516" spans="1:3" ht="15.75" customHeight="1" x14ac:dyDescent="0.2">
      <c r="A516"/>
      <c r="B516"/>
      <c r="C516" s="245"/>
    </row>
    <row r="517" spans="1:3" ht="15.75" customHeight="1" x14ac:dyDescent="0.2">
      <c r="A517"/>
      <c r="B517"/>
      <c r="C517" s="245"/>
    </row>
    <row r="518" spans="1:3" ht="15.75" customHeight="1" x14ac:dyDescent="0.2">
      <c r="A518"/>
      <c r="B518"/>
      <c r="C518" s="245"/>
    </row>
    <row r="519" spans="1:3" ht="15.75" customHeight="1" x14ac:dyDescent="0.2">
      <c r="A519"/>
      <c r="B519"/>
      <c r="C519" s="245"/>
    </row>
    <row r="520" spans="1:3" ht="15.75" customHeight="1" x14ac:dyDescent="0.2">
      <c r="A520"/>
      <c r="B520"/>
      <c r="C520" s="245"/>
    </row>
    <row r="521" spans="1:3" ht="15.75" customHeight="1" x14ac:dyDescent="0.2">
      <c r="A521"/>
      <c r="B521"/>
      <c r="C521" s="245"/>
    </row>
    <row r="522" spans="1:3" ht="15.75" customHeight="1" x14ac:dyDescent="0.2">
      <c r="A522"/>
      <c r="B522"/>
      <c r="C522" s="245"/>
    </row>
    <row r="523" spans="1:3" ht="15.75" customHeight="1" x14ac:dyDescent="0.2">
      <c r="A523"/>
      <c r="B523"/>
      <c r="C523" s="245"/>
    </row>
    <row r="524" spans="1:3" ht="15.75" customHeight="1" x14ac:dyDescent="0.2">
      <c r="A524"/>
      <c r="B524"/>
      <c r="C524" s="245"/>
    </row>
    <row r="525" spans="1:3" ht="15.75" customHeight="1" x14ac:dyDescent="0.2">
      <c r="A525"/>
      <c r="B525"/>
      <c r="C525" s="245"/>
    </row>
    <row r="526" spans="1:3" ht="15.75" customHeight="1" x14ac:dyDescent="0.2">
      <c r="A526"/>
      <c r="B526"/>
      <c r="C526" s="245"/>
    </row>
    <row r="527" spans="1:3" ht="15.75" customHeight="1" x14ac:dyDescent="0.2">
      <c r="A527"/>
      <c r="B527"/>
      <c r="C527" s="245"/>
    </row>
    <row r="528" spans="1:3" ht="15.75" customHeight="1" x14ac:dyDescent="0.2">
      <c r="A528"/>
      <c r="B528"/>
      <c r="C528" s="245"/>
    </row>
    <row r="529" spans="1:3" ht="15.75" customHeight="1" x14ac:dyDescent="0.2">
      <c r="A529"/>
      <c r="B529"/>
      <c r="C529" s="245"/>
    </row>
    <row r="530" spans="1:3" ht="15.75" customHeight="1" x14ac:dyDescent="0.2">
      <c r="A530"/>
      <c r="B530"/>
      <c r="C530" s="245"/>
    </row>
    <row r="531" spans="1:3" ht="15.75" customHeight="1" x14ac:dyDescent="0.2">
      <c r="A531"/>
      <c r="B531"/>
      <c r="C531" s="245"/>
    </row>
    <row r="532" spans="1:3" ht="15.75" customHeight="1" x14ac:dyDescent="0.2">
      <c r="A532"/>
      <c r="B532"/>
      <c r="C532" s="245"/>
    </row>
    <row r="533" spans="1:3" ht="15.75" customHeight="1" x14ac:dyDescent="0.2">
      <c r="A533"/>
      <c r="B533"/>
      <c r="C533" s="245"/>
    </row>
    <row r="534" spans="1:3" ht="15.75" customHeight="1" x14ac:dyDescent="0.2">
      <c r="A534"/>
      <c r="B534"/>
      <c r="C534" s="245"/>
    </row>
    <row r="535" spans="1:3" ht="15.75" customHeight="1" x14ac:dyDescent="0.2">
      <c r="A535"/>
      <c r="B535"/>
      <c r="C535" s="245"/>
    </row>
    <row r="536" spans="1:3" ht="15.75" customHeight="1" x14ac:dyDescent="0.2">
      <c r="A536"/>
      <c r="B536"/>
      <c r="C536" s="245"/>
    </row>
    <row r="537" spans="1:3" ht="15.75" customHeight="1" x14ac:dyDescent="0.2">
      <c r="A537"/>
      <c r="B537"/>
      <c r="C537" s="245"/>
    </row>
    <row r="538" spans="1:3" ht="15.75" customHeight="1" x14ac:dyDescent="0.2">
      <c r="A538"/>
      <c r="B538"/>
      <c r="C538" s="245"/>
    </row>
    <row r="539" spans="1:3" ht="15.75" customHeight="1" x14ac:dyDescent="0.2">
      <c r="A539"/>
      <c r="B539"/>
      <c r="C539" s="245"/>
    </row>
    <row r="540" spans="1:3" ht="15.75" customHeight="1" x14ac:dyDescent="0.2">
      <c r="A540"/>
      <c r="B540"/>
      <c r="C540" s="245"/>
    </row>
    <row r="541" spans="1:3" ht="15.75" customHeight="1" x14ac:dyDescent="0.2">
      <c r="A541"/>
      <c r="B541"/>
      <c r="C541" s="245"/>
    </row>
    <row r="542" spans="1:3" ht="15.75" customHeight="1" x14ac:dyDescent="0.2">
      <c r="A542"/>
      <c r="B542"/>
      <c r="C542" s="245"/>
    </row>
    <row r="543" spans="1:3" ht="15.75" customHeight="1" x14ac:dyDescent="0.2">
      <c r="A543"/>
      <c r="B543"/>
      <c r="C543" s="245"/>
    </row>
    <row r="544" spans="1:3" ht="15.75" customHeight="1" x14ac:dyDescent="0.2">
      <c r="A544"/>
      <c r="B544"/>
      <c r="C544" s="245"/>
    </row>
    <row r="545" spans="1:3" ht="15.75" customHeight="1" x14ac:dyDescent="0.2">
      <c r="A545"/>
      <c r="B545"/>
      <c r="C545" s="245"/>
    </row>
    <row r="546" spans="1:3" ht="15.75" customHeight="1" x14ac:dyDescent="0.2">
      <c r="A546"/>
      <c r="B546"/>
      <c r="C546" s="245"/>
    </row>
    <row r="547" spans="1:3" ht="15.75" customHeight="1" x14ac:dyDescent="0.2">
      <c r="A547"/>
      <c r="B547"/>
      <c r="C547" s="245"/>
    </row>
    <row r="548" spans="1:3" ht="15.75" customHeight="1" x14ac:dyDescent="0.2">
      <c r="A548"/>
      <c r="B548"/>
      <c r="C548" s="245"/>
    </row>
    <row r="549" spans="1:3" ht="15.75" customHeight="1" x14ac:dyDescent="0.2">
      <c r="A549"/>
      <c r="B549"/>
      <c r="C549" s="245"/>
    </row>
    <row r="550" spans="1:3" ht="15.75" customHeight="1" x14ac:dyDescent="0.2">
      <c r="A550"/>
      <c r="B550"/>
      <c r="C550" s="245"/>
    </row>
    <row r="551" spans="1:3" ht="15.75" customHeight="1" x14ac:dyDescent="0.2">
      <c r="A551"/>
      <c r="B551"/>
      <c r="C551" s="245"/>
    </row>
    <row r="552" spans="1:3" ht="15.75" customHeight="1" x14ac:dyDescent="0.2">
      <c r="A552"/>
      <c r="B552"/>
      <c r="C552" s="245"/>
    </row>
    <row r="553" spans="1:3" ht="15.75" customHeight="1" x14ac:dyDescent="0.2">
      <c r="A553"/>
      <c r="B553"/>
      <c r="C553" s="245"/>
    </row>
    <row r="554" spans="1:3" ht="15.75" customHeight="1" x14ac:dyDescent="0.2">
      <c r="A554"/>
      <c r="B554"/>
      <c r="C554" s="245"/>
    </row>
    <row r="555" spans="1:3" ht="15.75" customHeight="1" x14ac:dyDescent="0.2">
      <c r="A555"/>
      <c r="B555"/>
      <c r="C555" s="245"/>
    </row>
    <row r="556" spans="1:3" ht="15.75" customHeight="1" x14ac:dyDescent="0.2">
      <c r="A556"/>
      <c r="B556"/>
      <c r="C556" s="245"/>
    </row>
    <row r="557" spans="1:3" ht="15.75" customHeight="1" x14ac:dyDescent="0.2">
      <c r="A557"/>
      <c r="B557"/>
      <c r="C557" s="245"/>
    </row>
    <row r="558" spans="1:3" ht="15.75" customHeight="1" x14ac:dyDescent="0.2">
      <c r="A558"/>
      <c r="B558"/>
      <c r="C558" s="245"/>
    </row>
    <row r="559" spans="1:3" ht="15.75" customHeight="1" x14ac:dyDescent="0.2">
      <c r="A559"/>
      <c r="B559"/>
      <c r="C559" s="245"/>
    </row>
    <row r="560" spans="1:3" ht="15.75" customHeight="1" x14ac:dyDescent="0.2">
      <c r="A560"/>
      <c r="B560"/>
      <c r="C560" s="245"/>
    </row>
    <row r="561" spans="1:3" ht="15.75" customHeight="1" x14ac:dyDescent="0.2">
      <c r="A561"/>
      <c r="B561"/>
      <c r="C561" s="245"/>
    </row>
    <row r="562" spans="1:3" ht="15.75" customHeight="1" x14ac:dyDescent="0.2">
      <c r="A562"/>
      <c r="B562"/>
      <c r="C562" s="245"/>
    </row>
    <row r="563" spans="1:3" ht="15.75" customHeight="1" x14ac:dyDescent="0.2">
      <c r="A563"/>
      <c r="B563"/>
      <c r="C563" s="245"/>
    </row>
    <row r="564" spans="1:3" ht="15.75" customHeight="1" x14ac:dyDescent="0.2">
      <c r="A564"/>
      <c r="B564"/>
      <c r="C564" s="245"/>
    </row>
    <row r="565" spans="1:3" ht="15.75" customHeight="1" x14ac:dyDescent="0.2">
      <c r="A565"/>
      <c r="B565"/>
      <c r="C565" s="245"/>
    </row>
    <row r="566" spans="1:3" ht="15.75" customHeight="1" x14ac:dyDescent="0.2">
      <c r="A566"/>
      <c r="B566"/>
      <c r="C566" s="245"/>
    </row>
    <row r="567" spans="1:3" ht="15.75" customHeight="1" x14ac:dyDescent="0.2">
      <c r="A567"/>
      <c r="B567"/>
      <c r="C567" s="245"/>
    </row>
    <row r="568" spans="1:3" ht="15.75" customHeight="1" x14ac:dyDescent="0.2">
      <c r="A568"/>
      <c r="B568"/>
      <c r="C568" s="245"/>
    </row>
    <row r="569" spans="1:3" ht="15.75" customHeight="1" x14ac:dyDescent="0.2">
      <c r="A569"/>
      <c r="B569"/>
      <c r="C569" s="245"/>
    </row>
    <row r="570" spans="1:3" ht="15.75" customHeight="1" x14ac:dyDescent="0.2">
      <c r="A570"/>
      <c r="B570"/>
      <c r="C570" s="245"/>
    </row>
    <row r="571" spans="1:3" ht="15.75" customHeight="1" x14ac:dyDescent="0.2">
      <c r="A571"/>
      <c r="B571"/>
      <c r="C571" s="245"/>
    </row>
    <row r="572" spans="1:3" ht="15.75" customHeight="1" x14ac:dyDescent="0.2">
      <c r="A572"/>
      <c r="B572"/>
      <c r="C572" s="245"/>
    </row>
    <row r="573" spans="1:3" ht="15.75" customHeight="1" x14ac:dyDescent="0.2">
      <c r="A573"/>
      <c r="B573"/>
      <c r="C573" s="245"/>
    </row>
    <row r="574" spans="1:3" ht="15.75" customHeight="1" x14ac:dyDescent="0.2">
      <c r="A574"/>
      <c r="B574"/>
      <c r="C574" s="245"/>
    </row>
    <row r="575" spans="1:3" ht="15.75" customHeight="1" x14ac:dyDescent="0.2">
      <c r="A575"/>
      <c r="B575"/>
      <c r="C575" s="245"/>
    </row>
    <row r="576" spans="1:3" ht="15.75" customHeight="1" x14ac:dyDescent="0.2">
      <c r="A576"/>
      <c r="B576"/>
      <c r="C576" s="245"/>
    </row>
    <row r="577" spans="1:3" ht="15.75" customHeight="1" x14ac:dyDescent="0.2">
      <c r="A577"/>
      <c r="B577"/>
      <c r="C577" s="245"/>
    </row>
    <row r="578" spans="1:3" ht="15.75" customHeight="1" x14ac:dyDescent="0.2">
      <c r="A578"/>
      <c r="B578"/>
      <c r="C578" s="245"/>
    </row>
    <row r="579" spans="1:3" ht="15.75" customHeight="1" x14ac:dyDescent="0.2">
      <c r="A579"/>
      <c r="B579"/>
      <c r="C579" s="245"/>
    </row>
    <row r="580" spans="1:3" ht="15.75" customHeight="1" x14ac:dyDescent="0.2">
      <c r="A580"/>
      <c r="B580"/>
      <c r="C580" s="245"/>
    </row>
    <row r="581" spans="1:3" ht="15.75" customHeight="1" x14ac:dyDescent="0.2">
      <c r="A581"/>
      <c r="B581"/>
      <c r="C581" s="245"/>
    </row>
    <row r="582" spans="1:3" ht="15.75" customHeight="1" x14ac:dyDescent="0.2">
      <c r="A582"/>
      <c r="B582"/>
      <c r="C582" s="245"/>
    </row>
    <row r="583" spans="1:3" ht="15.75" customHeight="1" x14ac:dyDescent="0.2">
      <c r="A583"/>
      <c r="B583"/>
      <c r="C583" s="245"/>
    </row>
    <row r="584" spans="1:3" ht="15.75" customHeight="1" x14ac:dyDescent="0.2">
      <c r="A584"/>
      <c r="B584"/>
      <c r="C584" s="245"/>
    </row>
    <row r="585" spans="1:3" ht="15.75" customHeight="1" x14ac:dyDescent="0.2">
      <c r="A585"/>
      <c r="B585"/>
      <c r="C585" s="245"/>
    </row>
    <row r="586" spans="1:3" ht="15.75" customHeight="1" x14ac:dyDescent="0.2">
      <c r="A586"/>
      <c r="B586"/>
      <c r="C586" s="245"/>
    </row>
    <row r="587" spans="1:3" ht="15.75" customHeight="1" x14ac:dyDescent="0.2">
      <c r="A587"/>
      <c r="B587"/>
      <c r="C587" s="245"/>
    </row>
    <row r="588" spans="1:3" ht="15.75" customHeight="1" x14ac:dyDescent="0.2">
      <c r="A588"/>
      <c r="B588"/>
      <c r="C588" s="245"/>
    </row>
    <row r="589" spans="1:3" ht="15.75" customHeight="1" x14ac:dyDescent="0.2">
      <c r="A589"/>
      <c r="B589"/>
      <c r="C589" s="245"/>
    </row>
    <row r="590" spans="1:3" ht="15.75" customHeight="1" x14ac:dyDescent="0.2">
      <c r="A590"/>
      <c r="B590"/>
      <c r="C590" s="245"/>
    </row>
    <row r="591" spans="1:3" ht="15.75" customHeight="1" x14ac:dyDescent="0.2">
      <c r="A591"/>
      <c r="B591"/>
      <c r="C591" s="245"/>
    </row>
    <row r="592" spans="1:3" ht="15.75" customHeight="1" x14ac:dyDescent="0.2">
      <c r="A592"/>
      <c r="B592"/>
      <c r="C592" s="245"/>
    </row>
    <row r="593" spans="1:3" ht="15.75" customHeight="1" x14ac:dyDescent="0.2">
      <c r="A593"/>
      <c r="B593"/>
      <c r="C593" s="245"/>
    </row>
    <row r="594" spans="1:3" ht="15.75" customHeight="1" x14ac:dyDescent="0.2">
      <c r="A594"/>
      <c r="B594"/>
      <c r="C594" s="245"/>
    </row>
    <row r="595" spans="1:3" ht="15.75" customHeight="1" x14ac:dyDescent="0.2">
      <c r="A595"/>
      <c r="B595"/>
      <c r="C595" s="245"/>
    </row>
    <row r="596" spans="1:3" ht="15.75" customHeight="1" x14ac:dyDescent="0.2">
      <c r="A596"/>
      <c r="B596"/>
      <c r="C596" s="245"/>
    </row>
    <row r="597" spans="1:3" ht="15.75" customHeight="1" x14ac:dyDescent="0.2">
      <c r="A597"/>
      <c r="B597"/>
      <c r="C597" s="245"/>
    </row>
    <row r="598" spans="1:3" ht="15.75" customHeight="1" x14ac:dyDescent="0.2">
      <c r="A598"/>
      <c r="B598"/>
      <c r="C598" s="245"/>
    </row>
    <row r="599" spans="1:3" ht="15.75" customHeight="1" x14ac:dyDescent="0.2">
      <c r="A599"/>
      <c r="B599"/>
      <c r="C599" s="245"/>
    </row>
    <row r="600" spans="1:3" ht="15.75" customHeight="1" x14ac:dyDescent="0.2">
      <c r="A600"/>
      <c r="B600"/>
      <c r="C600" s="245"/>
    </row>
    <row r="601" spans="1:3" ht="15.75" customHeight="1" x14ac:dyDescent="0.2">
      <c r="A601"/>
      <c r="B601"/>
      <c r="C601" s="245"/>
    </row>
    <row r="602" spans="1:3" ht="15.75" customHeight="1" x14ac:dyDescent="0.2">
      <c r="A602"/>
      <c r="B602"/>
      <c r="C602" s="245"/>
    </row>
    <row r="603" spans="1:3" ht="15.75" customHeight="1" x14ac:dyDescent="0.2">
      <c r="A603"/>
      <c r="B603"/>
      <c r="C603" s="245"/>
    </row>
    <row r="604" spans="1:3" ht="15.75" customHeight="1" x14ac:dyDescent="0.2">
      <c r="A604"/>
      <c r="B604"/>
      <c r="C604" s="245"/>
    </row>
    <row r="605" spans="1:3" ht="15.75" customHeight="1" x14ac:dyDescent="0.2">
      <c r="A605"/>
      <c r="B605"/>
      <c r="C605" s="245"/>
    </row>
    <row r="606" spans="1:3" ht="15.75" customHeight="1" x14ac:dyDescent="0.2">
      <c r="A606"/>
      <c r="B606"/>
      <c r="C606" s="245"/>
    </row>
    <row r="607" spans="1:3" ht="15.75" customHeight="1" x14ac:dyDescent="0.2">
      <c r="A607"/>
      <c r="B607"/>
      <c r="C607" s="245"/>
    </row>
    <row r="608" spans="1:3" ht="15.75" customHeight="1" x14ac:dyDescent="0.2">
      <c r="A608"/>
      <c r="B608"/>
      <c r="C608" s="245"/>
    </row>
    <row r="609" spans="1:3" ht="15.75" customHeight="1" x14ac:dyDescent="0.2">
      <c r="A609"/>
      <c r="B609"/>
      <c r="C609" s="245"/>
    </row>
    <row r="610" spans="1:3" ht="15.75" customHeight="1" x14ac:dyDescent="0.2">
      <c r="A610"/>
      <c r="B610"/>
      <c r="C610" s="245"/>
    </row>
    <row r="611" spans="1:3" ht="15.75" customHeight="1" x14ac:dyDescent="0.2">
      <c r="A611"/>
      <c r="B611"/>
      <c r="C611" s="245"/>
    </row>
    <row r="612" spans="1:3" ht="15.75" customHeight="1" x14ac:dyDescent="0.2">
      <c r="A612"/>
      <c r="B612"/>
      <c r="C612" s="245"/>
    </row>
    <row r="613" spans="1:3" ht="15.75" customHeight="1" x14ac:dyDescent="0.2">
      <c r="A613"/>
      <c r="B613"/>
      <c r="C613" s="245"/>
    </row>
    <row r="614" spans="1:3" ht="15.75" customHeight="1" x14ac:dyDescent="0.2">
      <c r="A614"/>
      <c r="B614"/>
      <c r="C614" s="245"/>
    </row>
    <row r="615" spans="1:3" ht="15.75" customHeight="1" x14ac:dyDescent="0.2">
      <c r="A615"/>
      <c r="B615"/>
      <c r="C615" s="245"/>
    </row>
    <row r="616" spans="1:3" ht="15.75" customHeight="1" x14ac:dyDescent="0.2">
      <c r="A616"/>
      <c r="B616"/>
      <c r="C616" s="245"/>
    </row>
    <row r="617" spans="1:3" ht="15.75" customHeight="1" x14ac:dyDescent="0.2">
      <c r="A617"/>
      <c r="B617"/>
      <c r="C617" s="245"/>
    </row>
    <row r="618" spans="1:3" ht="15.75" customHeight="1" x14ac:dyDescent="0.2">
      <c r="A618"/>
      <c r="B618"/>
      <c r="C618" s="245"/>
    </row>
    <row r="619" spans="1:3" ht="15.75" customHeight="1" x14ac:dyDescent="0.2">
      <c r="A619"/>
      <c r="B619"/>
      <c r="C619" s="245"/>
    </row>
    <row r="620" spans="1:3" ht="15.75" customHeight="1" x14ac:dyDescent="0.2">
      <c r="A620"/>
      <c r="B620"/>
      <c r="C620" s="245"/>
    </row>
    <row r="621" spans="1:3" ht="15.75" customHeight="1" x14ac:dyDescent="0.2">
      <c r="A621"/>
      <c r="B621"/>
      <c r="C621" s="245"/>
    </row>
    <row r="622" spans="1:3" ht="15.75" customHeight="1" x14ac:dyDescent="0.2">
      <c r="A622"/>
      <c r="B622"/>
      <c r="C622" s="245"/>
    </row>
    <row r="623" spans="1:3" ht="15.75" customHeight="1" x14ac:dyDescent="0.2">
      <c r="A623"/>
      <c r="B623"/>
      <c r="C623" s="245"/>
    </row>
    <row r="624" spans="1:3" ht="15.75" customHeight="1" x14ac:dyDescent="0.2">
      <c r="A624"/>
      <c r="B624"/>
      <c r="C624" s="245"/>
    </row>
    <row r="625" spans="1:3" ht="15.75" customHeight="1" x14ac:dyDescent="0.2">
      <c r="A625"/>
      <c r="B625"/>
      <c r="C625" s="245"/>
    </row>
    <row r="626" spans="1:3" ht="15.75" customHeight="1" x14ac:dyDescent="0.2">
      <c r="A626"/>
      <c r="B626"/>
      <c r="C626" s="245"/>
    </row>
    <row r="627" spans="1:3" ht="15.75" customHeight="1" x14ac:dyDescent="0.2">
      <c r="A627"/>
      <c r="B627"/>
      <c r="C627" s="245"/>
    </row>
    <row r="628" spans="1:3" ht="15.75" customHeight="1" x14ac:dyDescent="0.2">
      <c r="A628"/>
      <c r="B628"/>
      <c r="C628" s="245"/>
    </row>
    <row r="629" spans="1:3" ht="15.75" customHeight="1" x14ac:dyDescent="0.2">
      <c r="A629"/>
      <c r="B629"/>
      <c r="C629" s="245"/>
    </row>
    <row r="630" spans="1:3" ht="15.75" customHeight="1" x14ac:dyDescent="0.2">
      <c r="A630"/>
      <c r="B630"/>
      <c r="C630" s="245"/>
    </row>
    <row r="631" spans="1:3" ht="15.75" customHeight="1" x14ac:dyDescent="0.2">
      <c r="A631"/>
      <c r="B631"/>
      <c r="C631" s="245"/>
    </row>
    <row r="632" spans="1:3" ht="15.75" customHeight="1" x14ac:dyDescent="0.2">
      <c r="A632"/>
      <c r="B632"/>
      <c r="C632" s="245"/>
    </row>
    <row r="633" spans="1:3" ht="15.75" customHeight="1" x14ac:dyDescent="0.2">
      <c r="A633"/>
      <c r="B633"/>
      <c r="C633" s="245"/>
    </row>
    <row r="634" spans="1:3" ht="15.75" customHeight="1" x14ac:dyDescent="0.2">
      <c r="A634"/>
      <c r="B634"/>
      <c r="C634" s="245"/>
    </row>
    <row r="635" spans="1:3" ht="15.75" customHeight="1" x14ac:dyDescent="0.2">
      <c r="A635"/>
      <c r="B635"/>
      <c r="C635" s="245"/>
    </row>
    <row r="636" spans="1:3" ht="15.75" customHeight="1" x14ac:dyDescent="0.2">
      <c r="A636"/>
      <c r="B636"/>
      <c r="C636" s="245"/>
    </row>
    <row r="637" spans="1:3" ht="15.75" customHeight="1" x14ac:dyDescent="0.2">
      <c r="A637"/>
      <c r="B637"/>
      <c r="C637" s="245"/>
    </row>
    <row r="638" spans="1:3" ht="15.75" customHeight="1" x14ac:dyDescent="0.2">
      <c r="A638"/>
      <c r="B638"/>
      <c r="C638" s="245"/>
    </row>
    <row r="639" spans="1:3" ht="15.75" customHeight="1" x14ac:dyDescent="0.2">
      <c r="A639"/>
      <c r="B639"/>
      <c r="C639" s="245"/>
    </row>
    <row r="640" spans="1:3" ht="15.75" customHeight="1" x14ac:dyDescent="0.2">
      <c r="A640"/>
      <c r="B640"/>
      <c r="C640" s="245"/>
    </row>
    <row r="641" spans="1:3" ht="15.75" customHeight="1" x14ac:dyDescent="0.2">
      <c r="A641"/>
      <c r="B641"/>
      <c r="C641" s="245"/>
    </row>
    <row r="642" spans="1:3" ht="15.75" customHeight="1" x14ac:dyDescent="0.2">
      <c r="A642"/>
      <c r="B642"/>
      <c r="C642" s="245"/>
    </row>
    <row r="643" spans="1:3" ht="15.75" customHeight="1" x14ac:dyDescent="0.2">
      <c r="A643"/>
      <c r="B643"/>
      <c r="C643" s="245"/>
    </row>
    <row r="644" spans="1:3" ht="15.75" customHeight="1" x14ac:dyDescent="0.2">
      <c r="A644"/>
      <c r="B644"/>
      <c r="C644" s="245"/>
    </row>
    <row r="645" spans="1:3" ht="15.75" customHeight="1" x14ac:dyDescent="0.2">
      <c r="A645"/>
      <c r="B645"/>
      <c r="C645" s="245"/>
    </row>
    <row r="646" spans="1:3" ht="15.75" customHeight="1" x14ac:dyDescent="0.2">
      <c r="A646"/>
      <c r="B646"/>
      <c r="C646" s="245"/>
    </row>
    <row r="647" spans="1:3" ht="15.75" customHeight="1" x14ac:dyDescent="0.2">
      <c r="A647"/>
      <c r="B647"/>
      <c r="C647" s="245"/>
    </row>
    <row r="648" spans="1:3" ht="15.75" customHeight="1" x14ac:dyDescent="0.2">
      <c r="A648"/>
      <c r="B648"/>
      <c r="C648" s="245"/>
    </row>
    <row r="649" spans="1:3" ht="15.75" customHeight="1" x14ac:dyDescent="0.2">
      <c r="A649"/>
      <c r="B649"/>
      <c r="C649" s="245"/>
    </row>
    <row r="650" spans="1:3" ht="15.75" customHeight="1" x14ac:dyDescent="0.2">
      <c r="A650"/>
      <c r="B650"/>
      <c r="C650" s="245"/>
    </row>
    <row r="651" spans="1:3" ht="15.75" customHeight="1" x14ac:dyDescent="0.2">
      <c r="A651"/>
      <c r="B651"/>
      <c r="C651" s="245"/>
    </row>
    <row r="652" spans="1:3" ht="15.75" customHeight="1" x14ac:dyDescent="0.2">
      <c r="A652"/>
      <c r="B652"/>
      <c r="C652" s="245"/>
    </row>
    <row r="653" spans="1:3" ht="15.75" customHeight="1" x14ac:dyDescent="0.2">
      <c r="A653"/>
      <c r="B653"/>
      <c r="C653" s="245"/>
    </row>
    <row r="654" spans="1:3" ht="15.75" customHeight="1" x14ac:dyDescent="0.2">
      <c r="A654"/>
      <c r="B654"/>
      <c r="C654" s="245"/>
    </row>
    <row r="655" spans="1:3" ht="15.75" customHeight="1" x14ac:dyDescent="0.2">
      <c r="A655"/>
      <c r="B655"/>
      <c r="C655" s="245"/>
    </row>
    <row r="656" spans="1:3" ht="15.75" customHeight="1" x14ac:dyDescent="0.2">
      <c r="A656"/>
      <c r="B656"/>
      <c r="C656" s="245"/>
    </row>
    <row r="657" spans="1:3" ht="15.75" customHeight="1" x14ac:dyDescent="0.2">
      <c r="A657"/>
      <c r="B657"/>
      <c r="C657" s="245"/>
    </row>
    <row r="658" spans="1:3" ht="15.75" customHeight="1" x14ac:dyDescent="0.2">
      <c r="A658"/>
      <c r="B658"/>
      <c r="C658" s="245"/>
    </row>
    <row r="659" spans="1:3" ht="15.75" customHeight="1" x14ac:dyDescent="0.2">
      <c r="A659"/>
      <c r="B659"/>
      <c r="C659" s="245"/>
    </row>
    <row r="660" spans="1:3" ht="15.75" customHeight="1" x14ac:dyDescent="0.2">
      <c r="A660"/>
      <c r="B660"/>
      <c r="C660" s="245"/>
    </row>
    <row r="661" spans="1:3" ht="15.75" customHeight="1" x14ac:dyDescent="0.2">
      <c r="A661"/>
      <c r="B661"/>
      <c r="C661" s="245"/>
    </row>
    <row r="662" spans="1:3" ht="15.75" customHeight="1" x14ac:dyDescent="0.2">
      <c r="A662"/>
      <c r="B662"/>
      <c r="C662" s="245"/>
    </row>
    <row r="663" spans="1:3" ht="15.75" customHeight="1" x14ac:dyDescent="0.2">
      <c r="A663"/>
      <c r="B663"/>
      <c r="C663" s="245"/>
    </row>
    <row r="664" spans="1:3" ht="15.75" customHeight="1" x14ac:dyDescent="0.2">
      <c r="A664"/>
      <c r="B664"/>
      <c r="C664" s="245"/>
    </row>
    <row r="665" spans="1:3" ht="15.75" customHeight="1" x14ac:dyDescent="0.2">
      <c r="A665"/>
      <c r="B665"/>
      <c r="C665" s="245"/>
    </row>
    <row r="666" spans="1:3" ht="15.75" customHeight="1" x14ac:dyDescent="0.2">
      <c r="A666"/>
      <c r="B666"/>
      <c r="C666" s="245"/>
    </row>
    <row r="667" spans="1:3" ht="15.75" customHeight="1" x14ac:dyDescent="0.2">
      <c r="A667"/>
      <c r="B667"/>
      <c r="C667" s="245"/>
    </row>
    <row r="668" spans="1:3" ht="15.75" customHeight="1" x14ac:dyDescent="0.2">
      <c r="A668"/>
      <c r="B668"/>
      <c r="C668" s="245"/>
    </row>
    <row r="669" spans="1:3" ht="15.75" customHeight="1" x14ac:dyDescent="0.2">
      <c r="A669"/>
      <c r="B669"/>
      <c r="C669" s="245"/>
    </row>
    <row r="670" spans="1:3" ht="15.75" customHeight="1" x14ac:dyDescent="0.2">
      <c r="A670"/>
      <c r="B670"/>
      <c r="C670" s="245"/>
    </row>
    <row r="671" spans="1:3" ht="15.75" customHeight="1" x14ac:dyDescent="0.2">
      <c r="A671"/>
      <c r="B671"/>
      <c r="C671" s="245"/>
    </row>
    <row r="672" spans="1:3" ht="15.75" customHeight="1" x14ac:dyDescent="0.2">
      <c r="A672"/>
      <c r="B672"/>
      <c r="C672" s="245"/>
    </row>
    <row r="673" spans="1:3" ht="15.75" customHeight="1" x14ac:dyDescent="0.2">
      <c r="A673"/>
      <c r="B673"/>
      <c r="C673" s="245"/>
    </row>
    <row r="674" spans="1:3" ht="15.75" customHeight="1" x14ac:dyDescent="0.2">
      <c r="A674"/>
      <c r="B674"/>
      <c r="C674" s="245"/>
    </row>
    <row r="675" spans="1:3" ht="15.75" customHeight="1" x14ac:dyDescent="0.2">
      <c r="A675"/>
      <c r="B675"/>
      <c r="C675" s="245"/>
    </row>
    <row r="676" spans="1:3" ht="15.75" customHeight="1" x14ac:dyDescent="0.2">
      <c r="A676"/>
      <c r="B676"/>
      <c r="C676" s="245"/>
    </row>
    <row r="677" spans="1:3" ht="15.75" customHeight="1" x14ac:dyDescent="0.2">
      <c r="A677"/>
      <c r="B677"/>
      <c r="C677" s="245"/>
    </row>
    <row r="678" spans="1:3" ht="15.75" customHeight="1" x14ac:dyDescent="0.2">
      <c r="A678"/>
      <c r="B678"/>
      <c r="C678" s="245"/>
    </row>
    <row r="679" spans="1:3" ht="15.75" customHeight="1" x14ac:dyDescent="0.2">
      <c r="A679"/>
      <c r="B679"/>
      <c r="C679" s="245"/>
    </row>
    <row r="680" spans="1:3" ht="15.75" customHeight="1" x14ac:dyDescent="0.2">
      <c r="A680"/>
      <c r="B680"/>
      <c r="C680" s="245"/>
    </row>
    <row r="681" spans="1:3" ht="15.75" customHeight="1" x14ac:dyDescent="0.2">
      <c r="A681"/>
      <c r="B681"/>
      <c r="C681" s="245"/>
    </row>
    <row r="682" spans="1:3" ht="15.75" customHeight="1" x14ac:dyDescent="0.2">
      <c r="A682"/>
      <c r="B682"/>
      <c r="C682" s="245"/>
    </row>
    <row r="683" spans="1:3" ht="15.75" customHeight="1" x14ac:dyDescent="0.2">
      <c r="A683"/>
      <c r="B683"/>
      <c r="C683" s="245"/>
    </row>
    <row r="684" spans="1:3" ht="15.75" customHeight="1" x14ac:dyDescent="0.2">
      <c r="A684"/>
      <c r="B684"/>
      <c r="C684" s="245"/>
    </row>
    <row r="685" spans="1:3" ht="15.75" customHeight="1" x14ac:dyDescent="0.2">
      <c r="A685"/>
      <c r="B685"/>
      <c r="C685" s="245"/>
    </row>
    <row r="686" spans="1:3" ht="15.75" customHeight="1" x14ac:dyDescent="0.2">
      <c r="A686"/>
      <c r="B686"/>
      <c r="C686" s="245"/>
    </row>
    <row r="687" spans="1:3" ht="15.75" customHeight="1" x14ac:dyDescent="0.2">
      <c r="A687"/>
      <c r="B687"/>
      <c r="C687" s="245"/>
    </row>
    <row r="688" spans="1:3" ht="15.75" customHeight="1" x14ac:dyDescent="0.2">
      <c r="A688"/>
      <c r="B688"/>
      <c r="C688" s="245"/>
    </row>
    <row r="689" spans="1:3" ht="15.75" customHeight="1" x14ac:dyDescent="0.2">
      <c r="A689"/>
      <c r="B689"/>
      <c r="C689" s="245"/>
    </row>
    <row r="690" spans="1:3" ht="15.75" customHeight="1" x14ac:dyDescent="0.2">
      <c r="A690"/>
      <c r="B690"/>
      <c r="C690" s="245"/>
    </row>
    <row r="691" spans="1:3" ht="15.75" customHeight="1" x14ac:dyDescent="0.2">
      <c r="A691"/>
      <c r="B691"/>
      <c r="C691" s="245"/>
    </row>
    <row r="692" spans="1:3" ht="15.75" customHeight="1" x14ac:dyDescent="0.2">
      <c r="A692"/>
      <c r="B692"/>
      <c r="C692" s="245"/>
    </row>
    <row r="693" spans="1:3" ht="15.75" customHeight="1" x14ac:dyDescent="0.2">
      <c r="A693"/>
      <c r="B693"/>
      <c r="C693" s="245"/>
    </row>
    <row r="694" spans="1:3" ht="15.75" customHeight="1" x14ac:dyDescent="0.2">
      <c r="A694"/>
      <c r="B694"/>
      <c r="C694" s="245"/>
    </row>
    <row r="695" spans="1:3" ht="15.75" customHeight="1" x14ac:dyDescent="0.2">
      <c r="A695"/>
      <c r="B695"/>
      <c r="C695" s="245"/>
    </row>
    <row r="696" spans="1:3" ht="15.75" customHeight="1" x14ac:dyDescent="0.2">
      <c r="A696"/>
      <c r="B696"/>
      <c r="C696" s="245"/>
    </row>
    <row r="697" spans="1:3" ht="15.75" customHeight="1" x14ac:dyDescent="0.2">
      <c r="A697"/>
      <c r="B697"/>
      <c r="C697" s="245"/>
    </row>
    <row r="698" spans="1:3" ht="15.75" customHeight="1" x14ac:dyDescent="0.2">
      <c r="A698"/>
      <c r="B698"/>
      <c r="C698" s="245"/>
    </row>
    <row r="699" spans="1:3" ht="15.75" customHeight="1" x14ac:dyDescent="0.2">
      <c r="A699"/>
      <c r="B699"/>
      <c r="C699" s="245"/>
    </row>
    <row r="700" spans="1:3" ht="15.75" customHeight="1" x14ac:dyDescent="0.2">
      <c r="A700"/>
      <c r="B700"/>
      <c r="C700" s="245"/>
    </row>
    <row r="701" spans="1:3" ht="15.75" customHeight="1" x14ac:dyDescent="0.2">
      <c r="A701"/>
      <c r="B701"/>
      <c r="C701" s="245"/>
    </row>
    <row r="702" spans="1:3" ht="15.75" customHeight="1" x14ac:dyDescent="0.2">
      <c r="A702"/>
      <c r="B702"/>
      <c r="C702" s="245"/>
    </row>
    <row r="703" spans="1:3" ht="15.75" customHeight="1" x14ac:dyDescent="0.2">
      <c r="A703"/>
      <c r="B703"/>
      <c r="C703" s="245"/>
    </row>
    <row r="704" spans="1:3" ht="15.75" customHeight="1" x14ac:dyDescent="0.2">
      <c r="A704"/>
      <c r="B704"/>
      <c r="C704" s="245"/>
    </row>
    <row r="705" spans="1:3" ht="15.75" customHeight="1" x14ac:dyDescent="0.2">
      <c r="A705"/>
      <c r="B705"/>
      <c r="C705" s="245"/>
    </row>
    <row r="706" spans="1:3" ht="15.75" customHeight="1" x14ac:dyDescent="0.2">
      <c r="A706"/>
      <c r="B706"/>
      <c r="C706" s="245"/>
    </row>
    <row r="707" spans="1:3" ht="15.75" customHeight="1" x14ac:dyDescent="0.2">
      <c r="A707"/>
      <c r="B707"/>
      <c r="C707" s="245"/>
    </row>
    <row r="708" spans="1:3" ht="15.75" customHeight="1" x14ac:dyDescent="0.2">
      <c r="A708"/>
      <c r="B708"/>
      <c r="C708" s="245"/>
    </row>
    <row r="709" spans="1:3" ht="15.75" customHeight="1" x14ac:dyDescent="0.2">
      <c r="A709"/>
      <c r="B709"/>
      <c r="C709" s="245"/>
    </row>
    <row r="710" spans="1:3" ht="15.75" customHeight="1" x14ac:dyDescent="0.2">
      <c r="A710"/>
      <c r="B710"/>
      <c r="C710" s="245"/>
    </row>
    <row r="711" spans="1:3" ht="15.75" customHeight="1" x14ac:dyDescent="0.2">
      <c r="A711"/>
      <c r="B711"/>
      <c r="C711" s="245"/>
    </row>
    <row r="712" spans="1:3" ht="15.75" customHeight="1" x14ac:dyDescent="0.2">
      <c r="A712"/>
      <c r="B712"/>
      <c r="C712" s="245"/>
    </row>
    <row r="713" spans="1:3" ht="15.75" customHeight="1" x14ac:dyDescent="0.2">
      <c r="A713"/>
      <c r="B713"/>
      <c r="C713" s="245"/>
    </row>
    <row r="714" spans="1:3" ht="15.75" customHeight="1" x14ac:dyDescent="0.2">
      <c r="A714"/>
      <c r="B714"/>
      <c r="C714" s="245"/>
    </row>
    <row r="715" spans="1:3" ht="15.75" customHeight="1" x14ac:dyDescent="0.2">
      <c r="A715"/>
      <c r="B715"/>
      <c r="C715" s="245"/>
    </row>
    <row r="716" spans="1:3" ht="15.75" customHeight="1" x14ac:dyDescent="0.2">
      <c r="A716"/>
      <c r="B716"/>
      <c r="C716" s="245"/>
    </row>
    <row r="717" spans="1:3" ht="15.75" customHeight="1" x14ac:dyDescent="0.2">
      <c r="A717"/>
      <c r="B717"/>
      <c r="C717" s="245"/>
    </row>
    <row r="718" spans="1:3" ht="15.75" customHeight="1" x14ac:dyDescent="0.2">
      <c r="A718"/>
      <c r="B718"/>
      <c r="C718" s="245"/>
    </row>
    <row r="719" spans="1:3" ht="15.75" customHeight="1" x14ac:dyDescent="0.2">
      <c r="A719"/>
      <c r="B719"/>
      <c r="C719" s="245"/>
    </row>
    <row r="720" spans="1:3" ht="15.75" customHeight="1" x14ac:dyDescent="0.2">
      <c r="A720"/>
      <c r="B720"/>
      <c r="C720" s="245"/>
    </row>
    <row r="721" spans="1:3" ht="15.75" customHeight="1" x14ac:dyDescent="0.2">
      <c r="A721"/>
      <c r="B721"/>
      <c r="C721" s="245"/>
    </row>
    <row r="722" spans="1:3" ht="15.75" customHeight="1" x14ac:dyDescent="0.2">
      <c r="A722"/>
      <c r="B722"/>
      <c r="C722" s="245"/>
    </row>
    <row r="723" spans="1:3" ht="15.75" customHeight="1" x14ac:dyDescent="0.2">
      <c r="A723"/>
      <c r="B723"/>
      <c r="C723" s="245"/>
    </row>
    <row r="724" spans="1:3" ht="15.75" customHeight="1" x14ac:dyDescent="0.2">
      <c r="A724"/>
      <c r="B724"/>
      <c r="C724" s="245"/>
    </row>
    <row r="725" spans="1:3" ht="15.75" customHeight="1" x14ac:dyDescent="0.2">
      <c r="A725"/>
      <c r="B725"/>
      <c r="C725" s="245"/>
    </row>
    <row r="726" spans="1:3" ht="15.75" customHeight="1" x14ac:dyDescent="0.2">
      <c r="A726"/>
      <c r="B726"/>
      <c r="C726" s="245"/>
    </row>
    <row r="727" spans="1:3" ht="15.75" customHeight="1" x14ac:dyDescent="0.2">
      <c r="A727"/>
      <c r="B727"/>
      <c r="C727" s="245"/>
    </row>
    <row r="728" spans="1:3" ht="15.75" customHeight="1" x14ac:dyDescent="0.2">
      <c r="A728"/>
      <c r="B728"/>
      <c r="C728" s="245"/>
    </row>
    <row r="729" spans="1:3" ht="15.75" customHeight="1" x14ac:dyDescent="0.2">
      <c r="A729"/>
      <c r="B729"/>
      <c r="C729" s="245"/>
    </row>
    <row r="730" spans="1:3" ht="15.75" customHeight="1" x14ac:dyDescent="0.2">
      <c r="A730"/>
      <c r="B730"/>
      <c r="C730" s="245"/>
    </row>
    <row r="731" spans="1:3" ht="15.75" customHeight="1" x14ac:dyDescent="0.2">
      <c r="A731"/>
      <c r="B731"/>
      <c r="C731" s="245"/>
    </row>
    <row r="732" spans="1:3" ht="15.75" customHeight="1" x14ac:dyDescent="0.2">
      <c r="A732"/>
      <c r="B732"/>
      <c r="C732" s="245"/>
    </row>
    <row r="733" spans="1:3" ht="15.75" customHeight="1" x14ac:dyDescent="0.2">
      <c r="A733"/>
      <c r="B733"/>
      <c r="C733" s="245"/>
    </row>
    <row r="734" spans="1:3" ht="15.75" customHeight="1" x14ac:dyDescent="0.2">
      <c r="A734"/>
      <c r="B734"/>
      <c r="C734" s="245"/>
    </row>
    <row r="735" spans="1:3" ht="15.75" customHeight="1" x14ac:dyDescent="0.2">
      <c r="A735"/>
      <c r="B735"/>
      <c r="C735" s="245"/>
    </row>
    <row r="736" spans="1:3" ht="15.75" customHeight="1" x14ac:dyDescent="0.2">
      <c r="A736"/>
      <c r="B736"/>
      <c r="C736" s="245"/>
    </row>
    <row r="737" spans="1:3" ht="15.75" customHeight="1" x14ac:dyDescent="0.2">
      <c r="A737"/>
      <c r="B737"/>
      <c r="C737" s="245"/>
    </row>
    <row r="738" spans="1:3" ht="15.75" customHeight="1" x14ac:dyDescent="0.2">
      <c r="A738"/>
      <c r="B738"/>
      <c r="C738" s="245"/>
    </row>
    <row r="739" spans="1:3" ht="15.75" customHeight="1" x14ac:dyDescent="0.2">
      <c r="A739"/>
      <c r="B739"/>
      <c r="C739" s="245"/>
    </row>
    <row r="740" spans="1:3" ht="15.75" customHeight="1" x14ac:dyDescent="0.2">
      <c r="A740"/>
      <c r="B740"/>
      <c r="C740" s="245"/>
    </row>
    <row r="741" spans="1:3" ht="15.75" customHeight="1" x14ac:dyDescent="0.2">
      <c r="A741"/>
      <c r="B741"/>
      <c r="C741" s="245"/>
    </row>
    <row r="742" spans="1:3" ht="15.75" customHeight="1" x14ac:dyDescent="0.2">
      <c r="A742"/>
      <c r="B742"/>
      <c r="C742" s="245"/>
    </row>
    <row r="743" spans="1:3" ht="15.75" customHeight="1" x14ac:dyDescent="0.2">
      <c r="A743"/>
      <c r="B743"/>
      <c r="C743" s="245"/>
    </row>
    <row r="744" spans="1:3" ht="15.75" customHeight="1" x14ac:dyDescent="0.2">
      <c r="A744"/>
      <c r="B744"/>
      <c r="C744" s="245"/>
    </row>
    <row r="745" spans="1:3" ht="15.75" customHeight="1" x14ac:dyDescent="0.2">
      <c r="A745"/>
      <c r="B745"/>
      <c r="C745" s="245"/>
    </row>
    <row r="746" spans="1:3" ht="15.75" customHeight="1" x14ac:dyDescent="0.2">
      <c r="A746"/>
      <c r="B746"/>
      <c r="C746" s="245"/>
    </row>
    <row r="747" spans="1:3" ht="15.75" customHeight="1" x14ac:dyDescent="0.2">
      <c r="A747"/>
      <c r="B747"/>
      <c r="C747" s="245"/>
    </row>
    <row r="748" spans="1:3" ht="15.75" customHeight="1" x14ac:dyDescent="0.2">
      <c r="A748"/>
      <c r="B748"/>
      <c r="C748" s="245"/>
    </row>
    <row r="749" spans="1:3" ht="15.75" customHeight="1" x14ac:dyDescent="0.2">
      <c r="A749"/>
      <c r="B749"/>
      <c r="C749" s="245"/>
    </row>
    <row r="750" spans="1:3" ht="15.75" customHeight="1" x14ac:dyDescent="0.2">
      <c r="A750"/>
      <c r="B750"/>
      <c r="C750" s="245"/>
    </row>
    <row r="751" spans="1:3" ht="15.75" customHeight="1" x14ac:dyDescent="0.2">
      <c r="A751"/>
      <c r="B751"/>
      <c r="C751" s="245"/>
    </row>
    <row r="752" spans="1:3" ht="15.75" customHeight="1" x14ac:dyDescent="0.2">
      <c r="A752"/>
      <c r="B752"/>
      <c r="C752" s="245"/>
    </row>
    <row r="753" spans="1:3" ht="15.75" customHeight="1" x14ac:dyDescent="0.2">
      <c r="A753"/>
      <c r="B753"/>
      <c r="C753" s="245"/>
    </row>
    <row r="754" spans="1:3" ht="15.75" customHeight="1" x14ac:dyDescent="0.2">
      <c r="A754"/>
      <c r="B754"/>
      <c r="C754" s="245"/>
    </row>
    <row r="755" spans="1:3" ht="15.75" customHeight="1" x14ac:dyDescent="0.2">
      <c r="A755"/>
      <c r="B755"/>
      <c r="C755" s="245"/>
    </row>
    <row r="756" spans="1:3" ht="15.75" customHeight="1" x14ac:dyDescent="0.2">
      <c r="A756"/>
      <c r="B756"/>
      <c r="C756" s="245"/>
    </row>
    <row r="757" spans="1:3" ht="15.75" customHeight="1" x14ac:dyDescent="0.2">
      <c r="A757"/>
      <c r="B757"/>
      <c r="C757" s="245"/>
    </row>
    <row r="758" spans="1:3" ht="15.75" customHeight="1" x14ac:dyDescent="0.2">
      <c r="A758"/>
      <c r="B758"/>
      <c r="C758" s="245"/>
    </row>
    <row r="759" spans="1:3" ht="15.75" customHeight="1" x14ac:dyDescent="0.2">
      <c r="A759"/>
      <c r="B759"/>
      <c r="C759" s="245"/>
    </row>
    <row r="760" spans="1:3" ht="15.75" customHeight="1" x14ac:dyDescent="0.2">
      <c r="A760"/>
      <c r="B760"/>
      <c r="C760" s="245"/>
    </row>
    <row r="761" spans="1:3" ht="15.75" customHeight="1" x14ac:dyDescent="0.2">
      <c r="A761"/>
      <c r="B761"/>
      <c r="C761" s="245"/>
    </row>
    <row r="762" spans="1:3" ht="15.75" customHeight="1" x14ac:dyDescent="0.2">
      <c r="A762"/>
      <c r="B762"/>
      <c r="C762" s="245"/>
    </row>
    <row r="763" spans="1:3" ht="15.75" customHeight="1" x14ac:dyDescent="0.2">
      <c r="A763"/>
      <c r="B763"/>
      <c r="C763" s="245"/>
    </row>
    <row r="764" spans="1:3" ht="15.75" customHeight="1" x14ac:dyDescent="0.2">
      <c r="A764"/>
      <c r="B764"/>
      <c r="C764" s="245"/>
    </row>
    <row r="765" spans="1:3" ht="15.75" customHeight="1" x14ac:dyDescent="0.2">
      <c r="A765"/>
      <c r="B765"/>
      <c r="C765" s="245"/>
    </row>
    <row r="766" spans="1:3" ht="15.75" customHeight="1" x14ac:dyDescent="0.2">
      <c r="A766"/>
      <c r="B766"/>
      <c r="C766" s="245"/>
    </row>
    <row r="767" spans="1:3" ht="15.75" customHeight="1" x14ac:dyDescent="0.2">
      <c r="A767"/>
      <c r="B767"/>
      <c r="C767" s="245"/>
    </row>
    <row r="768" spans="1:3" ht="15.75" customHeight="1" x14ac:dyDescent="0.2">
      <c r="A768"/>
      <c r="B768"/>
      <c r="C768" s="245"/>
    </row>
    <row r="769" spans="1:3" ht="15.75" customHeight="1" x14ac:dyDescent="0.2">
      <c r="A769"/>
      <c r="B769"/>
      <c r="C769" s="245"/>
    </row>
    <row r="770" spans="1:3" ht="15.75" customHeight="1" x14ac:dyDescent="0.2">
      <c r="A770"/>
      <c r="B770"/>
      <c r="C770" s="245"/>
    </row>
    <row r="771" spans="1:3" ht="15.75" customHeight="1" x14ac:dyDescent="0.2">
      <c r="A771"/>
      <c r="B771"/>
      <c r="C771" s="245"/>
    </row>
    <row r="772" spans="1:3" ht="15.75" customHeight="1" x14ac:dyDescent="0.2">
      <c r="A772"/>
      <c r="B772"/>
      <c r="C772" s="245"/>
    </row>
    <row r="773" spans="1:3" ht="15.75" customHeight="1" x14ac:dyDescent="0.2">
      <c r="A773"/>
      <c r="B773"/>
      <c r="C773" s="245"/>
    </row>
    <row r="774" spans="1:3" ht="15.75" customHeight="1" x14ac:dyDescent="0.2">
      <c r="A774"/>
      <c r="B774"/>
      <c r="C774" s="245"/>
    </row>
    <row r="775" spans="1:3" ht="15.75" customHeight="1" x14ac:dyDescent="0.2">
      <c r="A775"/>
      <c r="B775"/>
      <c r="C775" s="245"/>
    </row>
    <row r="776" spans="1:3" ht="15.75" customHeight="1" x14ac:dyDescent="0.2">
      <c r="A776"/>
      <c r="B776"/>
      <c r="C776" s="245"/>
    </row>
    <row r="777" spans="1:3" ht="15.75" customHeight="1" x14ac:dyDescent="0.2">
      <c r="A777"/>
      <c r="B777"/>
      <c r="C777" s="245"/>
    </row>
    <row r="778" spans="1:3" ht="15.75" customHeight="1" x14ac:dyDescent="0.2">
      <c r="A778"/>
      <c r="B778"/>
      <c r="C778" s="245"/>
    </row>
    <row r="779" spans="1:3" ht="15.75" customHeight="1" x14ac:dyDescent="0.2">
      <c r="A779"/>
      <c r="B779"/>
      <c r="C779" s="245"/>
    </row>
    <row r="780" spans="1:3" ht="15.75" customHeight="1" x14ac:dyDescent="0.2">
      <c r="A780"/>
      <c r="B780"/>
      <c r="C780" s="245"/>
    </row>
    <row r="781" spans="1:3" ht="15.75" customHeight="1" x14ac:dyDescent="0.2">
      <c r="A781"/>
      <c r="B781"/>
      <c r="C781" s="245"/>
    </row>
    <row r="782" spans="1:3" ht="15.75" customHeight="1" x14ac:dyDescent="0.2">
      <c r="A782"/>
      <c r="B782"/>
      <c r="C782" s="245"/>
    </row>
    <row r="783" spans="1:3" ht="15.75" customHeight="1" x14ac:dyDescent="0.2">
      <c r="A783"/>
      <c r="B783"/>
      <c r="C783" s="245"/>
    </row>
    <row r="784" spans="1:3" ht="15.75" customHeight="1" x14ac:dyDescent="0.2">
      <c r="A784"/>
      <c r="B784"/>
      <c r="C784" s="245"/>
    </row>
    <row r="785" spans="1:3" ht="15.75" customHeight="1" x14ac:dyDescent="0.2">
      <c r="A785"/>
      <c r="B785"/>
      <c r="C785" s="245"/>
    </row>
    <row r="786" spans="1:3" ht="15.75" customHeight="1" x14ac:dyDescent="0.2">
      <c r="A786"/>
      <c r="B786"/>
      <c r="C786" s="245"/>
    </row>
    <row r="787" spans="1:3" ht="15.75" customHeight="1" x14ac:dyDescent="0.2">
      <c r="A787"/>
      <c r="B787"/>
      <c r="C787" s="245"/>
    </row>
    <row r="788" spans="1:3" ht="15.75" customHeight="1" x14ac:dyDescent="0.2">
      <c r="A788"/>
      <c r="B788"/>
      <c r="C788" s="245"/>
    </row>
    <row r="789" spans="1:3" ht="15.75" customHeight="1" x14ac:dyDescent="0.2">
      <c r="A789"/>
      <c r="B789"/>
      <c r="C789" s="245"/>
    </row>
    <row r="790" spans="1:3" ht="15.75" customHeight="1" x14ac:dyDescent="0.2">
      <c r="A790"/>
      <c r="B790"/>
      <c r="C790" s="245"/>
    </row>
    <row r="791" spans="1:3" ht="15.75" customHeight="1" x14ac:dyDescent="0.2">
      <c r="A791"/>
      <c r="B791"/>
      <c r="C791" s="245"/>
    </row>
    <row r="792" spans="1:3" ht="15.75" customHeight="1" x14ac:dyDescent="0.2">
      <c r="A792"/>
      <c r="B792"/>
      <c r="C792" s="245"/>
    </row>
    <row r="793" spans="1:3" ht="15.75" customHeight="1" x14ac:dyDescent="0.2">
      <c r="A793"/>
      <c r="B793"/>
      <c r="C793" s="245"/>
    </row>
    <row r="794" spans="1:3" ht="15.75" customHeight="1" x14ac:dyDescent="0.2">
      <c r="A794"/>
      <c r="B794"/>
      <c r="C794" s="245"/>
    </row>
    <row r="795" spans="1:3" ht="15.75" customHeight="1" x14ac:dyDescent="0.2">
      <c r="A795"/>
      <c r="B795"/>
      <c r="C795" s="245"/>
    </row>
    <row r="796" spans="1:3" ht="15.75" customHeight="1" x14ac:dyDescent="0.2">
      <c r="A796"/>
      <c r="B796"/>
      <c r="C796" s="245"/>
    </row>
    <row r="797" spans="1:3" ht="15.75" customHeight="1" x14ac:dyDescent="0.2">
      <c r="A797"/>
      <c r="B797"/>
      <c r="C797" s="245"/>
    </row>
    <row r="798" spans="1:3" ht="15.75" customHeight="1" x14ac:dyDescent="0.2">
      <c r="A798"/>
      <c r="B798"/>
      <c r="C798" s="245"/>
    </row>
    <row r="799" spans="1:3" ht="15.75" customHeight="1" x14ac:dyDescent="0.2">
      <c r="A799"/>
      <c r="B799"/>
      <c r="C799" s="245"/>
    </row>
    <row r="800" spans="1:3" ht="15.75" customHeight="1" x14ac:dyDescent="0.2">
      <c r="A800"/>
      <c r="B800"/>
      <c r="C800" s="245"/>
    </row>
    <row r="801" spans="1:3" ht="15.75" customHeight="1" x14ac:dyDescent="0.2">
      <c r="A801"/>
      <c r="B801"/>
      <c r="C801" s="245"/>
    </row>
    <row r="802" spans="1:3" ht="15.75" customHeight="1" x14ac:dyDescent="0.2">
      <c r="A802"/>
      <c r="B802"/>
      <c r="C802" s="245"/>
    </row>
    <row r="803" spans="1:3" ht="15.75" customHeight="1" x14ac:dyDescent="0.2">
      <c r="A803"/>
      <c r="B803"/>
      <c r="C803" s="245"/>
    </row>
    <row r="804" spans="1:3" ht="15.75" customHeight="1" x14ac:dyDescent="0.2">
      <c r="A804"/>
      <c r="B804"/>
      <c r="C804" s="245"/>
    </row>
    <row r="805" spans="1:3" ht="15.75" customHeight="1" x14ac:dyDescent="0.2">
      <c r="A805"/>
      <c r="B805"/>
      <c r="C805" s="245"/>
    </row>
    <row r="806" spans="1:3" ht="15.75" customHeight="1" x14ac:dyDescent="0.2">
      <c r="A806"/>
      <c r="B806"/>
      <c r="C806" s="245"/>
    </row>
    <row r="807" spans="1:3" ht="15.75" customHeight="1" x14ac:dyDescent="0.2">
      <c r="A807"/>
      <c r="B807"/>
      <c r="C807" s="245"/>
    </row>
    <row r="808" spans="1:3" ht="15.75" customHeight="1" x14ac:dyDescent="0.2">
      <c r="A808"/>
      <c r="B808"/>
      <c r="C808" s="245"/>
    </row>
    <row r="809" spans="1:3" ht="15.75" customHeight="1" x14ac:dyDescent="0.2">
      <c r="A809"/>
      <c r="B809"/>
      <c r="C809" s="245"/>
    </row>
    <row r="810" spans="1:3" ht="15.75" customHeight="1" x14ac:dyDescent="0.2">
      <c r="A810"/>
      <c r="B810"/>
      <c r="C810" s="245"/>
    </row>
    <row r="811" spans="1:3" ht="15.75" customHeight="1" x14ac:dyDescent="0.2">
      <c r="A811"/>
      <c r="B811"/>
      <c r="C811" s="245"/>
    </row>
    <row r="812" spans="1:3" ht="15.75" customHeight="1" x14ac:dyDescent="0.2">
      <c r="A812"/>
      <c r="B812"/>
      <c r="C812" s="245"/>
    </row>
    <row r="813" spans="1:3" ht="15.75" customHeight="1" x14ac:dyDescent="0.2">
      <c r="A813"/>
      <c r="B813"/>
      <c r="C813" s="245"/>
    </row>
    <row r="814" spans="1:3" ht="15.75" customHeight="1" x14ac:dyDescent="0.2">
      <c r="A814"/>
      <c r="B814"/>
      <c r="C814" s="245"/>
    </row>
    <row r="815" spans="1:3" ht="15.75" customHeight="1" x14ac:dyDescent="0.2">
      <c r="A815"/>
      <c r="B815"/>
      <c r="C815" s="245"/>
    </row>
    <row r="816" spans="1:3" ht="15.75" customHeight="1" x14ac:dyDescent="0.2">
      <c r="A816"/>
      <c r="B816"/>
      <c r="C816" s="245"/>
    </row>
    <row r="817" spans="1:3" ht="15.75" customHeight="1" x14ac:dyDescent="0.2">
      <c r="A817"/>
      <c r="B817"/>
      <c r="C817" s="245"/>
    </row>
    <row r="818" spans="1:3" ht="15.75" customHeight="1" x14ac:dyDescent="0.2">
      <c r="A818"/>
      <c r="B818"/>
      <c r="C818" s="245"/>
    </row>
    <row r="819" spans="1:3" ht="15.75" customHeight="1" x14ac:dyDescent="0.2">
      <c r="A819"/>
      <c r="B819"/>
      <c r="C819" s="245"/>
    </row>
    <row r="820" spans="1:3" ht="15.75" customHeight="1" x14ac:dyDescent="0.2">
      <c r="A820"/>
      <c r="B820"/>
      <c r="C820" s="245"/>
    </row>
    <row r="821" spans="1:3" ht="15.75" customHeight="1" x14ac:dyDescent="0.2">
      <c r="A821"/>
      <c r="B821"/>
      <c r="C821" s="245"/>
    </row>
    <row r="822" spans="1:3" ht="15.75" customHeight="1" x14ac:dyDescent="0.2">
      <c r="A822"/>
      <c r="B822"/>
      <c r="C822" s="245"/>
    </row>
    <row r="823" spans="1:3" ht="15.75" customHeight="1" x14ac:dyDescent="0.2">
      <c r="A823"/>
      <c r="B823"/>
      <c r="C823" s="245"/>
    </row>
    <row r="824" spans="1:3" ht="15.75" customHeight="1" x14ac:dyDescent="0.2">
      <c r="A824"/>
      <c r="B824"/>
      <c r="C824" s="245"/>
    </row>
    <row r="825" spans="1:3" ht="15.75" customHeight="1" x14ac:dyDescent="0.2">
      <c r="A825"/>
      <c r="B825"/>
      <c r="C825" s="245"/>
    </row>
    <row r="826" spans="1:3" ht="15.75" customHeight="1" x14ac:dyDescent="0.2">
      <c r="A826"/>
      <c r="B826"/>
      <c r="C826" s="245"/>
    </row>
    <row r="827" spans="1:3" ht="15.75" customHeight="1" x14ac:dyDescent="0.2">
      <c r="A827"/>
      <c r="B827"/>
      <c r="C827" s="245"/>
    </row>
    <row r="828" spans="1:3" ht="15.75" customHeight="1" x14ac:dyDescent="0.2">
      <c r="A828"/>
      <c r="B828"/>
      <c r="C828" s="245"/>
    </row>
    <row r="829" spans="1:3" ht="15.75" customHeight="1" x14ac:dyDescent="0.2">
      <c r="A829"/>
      <c r="B829"/>
      <c r="C829" s="245"/>
    </row>
    <row r="830" spans="1:3" ht="15.75" customHeight="1" x14ac:dyDescent="0.2">
      <c r="A830"/>
      <c r="B830"/>
      <c r="C830" s="245"/>
    </row>
    <row r="831" spans="1:3" ht="15.75" customHeight="1" x14ac:dyDescent="0.2">
      <c r="A831"/>
      <c r="B831"/>
      <c r="C831" s="245"/>
    </row>
    <row r="832" spans="1:3" ht="15.75" customHeight="1" x14ac:dyDescent="0.2">
      <c r="A832"/>
      <c r="B832"/>
      <c r="C832" s="245"/>
    </row>
    <row r="833" spans="1:3" ht="15.75" customHeight="1" x14ac:dyDescent="0.2">
      <c r="A833"/>
      <c r="B833"/>
      <c r="C833" s="245"/>
    </row>
    <row r="834" spans="1:3" ht="15.75" customHeight="1" x14ac:dyDescent="0.2">
      <c r="A834"/>
      <c r="B834"/>
      <c r="C834" s="245"/>
    </row>
    <row r="835" spans="1:3" ht="15.75" customHeight="1" x14ac:dyDescent="0.2">
      <c r="A835"/>
      <c r="B835"/>
      <c r="C835" s="245"/>
    </row>
    <row r="836" spans="1:3" ht="15.75" customHeight="1" x14ac:dyDescent="0.2">
      <c r="A836"/>
      <c r="B836"/>
      <c r="C836" s="245"/>
    </row>
    <row r="837" spans="1:3" ht="15.75" customHeight="1" x14ac:dyDescent="0.2">
      <c r="A837"/>
      <c r="B837"/>
      <c r="C837" s="245"/>
    </row>
    <row r="838" spans="1:3" ht="15.75" customHeight="1" x14ac:dyDescent="0.2">
      <c r="A838"/>
      <c r="B838"/>
      <c r="C838" s="245"/>
    </row>
    <row r="839" spans="1:3" ht="15.75" customHeight="1" x14ac:dyDescent="0.2">
      <c r="A839"/>
      <c r="B839"/>
      <c r="C839" s="245"/>
    </row>
    <row r="840" spans="1:3" ht="15.75" customHeight="1" x14ac:dyDescent="0.2">
      <c r="A840"/>
      <c r="B840"/>
      <c r="C840" s="245"/>
    </row>
    <row r="841" spans="1:3" ht="15.75" customHeight="1" x14ac:dyDescent="0.2">
      <c r="A841"/>
      <c r="B841"/>
      <c r="C841" s="245"/>
    </row>
    <row r="842" spans="1:3" ht="15.75" customHeight="1" x14ac:dyDescent="0.2">
      <c r="A842"/>
      <c r="B842"/>
      <c r="C842" s="245"/>
    </row>
    <row r="843" spans="1:3" ht="15.75" customHeight="1" x14ac:dyDescent="0.2">
      <c r="A843"/>
      <c r="B843"/>
      <c r="C843" s="245"/>
    </row>
    <row r="844" spans="1:3" ht="15.75" customHeight="1" x14ac:dyDescent="0.2">
      <c r="A844"/>
      <c r="B844"/>
      <c r="C844" s="245"/>
    </row>
    <row r="845" spans="1:3" ht="15.75" customHeight="1" x14ac:dyDescent="0.2">
      <c r="A845"/>
      <c r="B845"/>
      <c r="C845" s="245"/>
    </row>
    <row r="846" spans="1:3" ht="15.75" customHeight="1" x14ac:dyDescent="0.2">
      <c r="A846"/>
      <c r="B846"/>
      <c r="C846" s="245"/>
    </row>
    <row r="847" spans="1:3" ht="15.75" customHeight="1" x14ac:dyDescent="0.2">
      <c r="A847"/>
      <c r="B847"/>
      <c r="C847" s="245"/>
    </row>
    <row r="848" spans="1:3" ht="15.75" customHeight="1" x14ac:dyDescent="0.2">
      <c r="A848"/>
      <c r="B848"/>
      <c r="C848" s="245"/>
    </row>
    <row r="849" spans="1:3" ht="15.75" customHeight="1" x14ac:dyDescent="0.2">
      <c r="A849"/>
      <c r="B849"/>
      <c r="C849" s="245"/>
    </row>
    <row r="850" spans="1:3" ht="15.75" customHeight="1" x14ac:dyDescent="0.2">
      <c r="A850"/>
      <c r="B850"/>
      <c r="C850" s="245"/>
    </row>
    <row r="851" spans="1:3" ht="15.75" customHeight="1" x14ac:dyDescent="0.2">
      <c r="A851"/>
      <c r="B851"/>
      <c r="C851" s="245"/>
    </row>
    <row r="852" spans="1:3" ht="15.75" customHeight="1" x14ac:dyDescent="0.2">
      <c r="A852"/>
      <c r="B852"/>
      <c r="C852" s="245"/>
    </row>
    <row r="853" spans="1:3" ht="15.75" customHeight="1" x14ac:dyDescent="0.2">
      <c r="A853"/>
      <c r="B853"/>
      <c r="C853" s="245"/>
    </row>
    <row r="854" spans="1:3" ht="15.75" customHeight="1" x14ac:dyDescent="0.2">
      <c r="A854"/>
      <c r="B854"/>
      <c r="C854" s="245"/>
    </row>
    <row r="855" spans="1:3" ht="15.75" customHeight="1" x14ac:dyDescent="0.2">
      <c r="A855"/>
      <c r="B855"/>
      <c r="C855" s="245"/>
    </row>
    <row r="856" spans="1:3" ht="15.75" customHeight="1" x14ac:dyDescent="0.2">
      <c r="A856"/>
      <c r="B856"/>
      <c r="C856" s="245"/>
    </row>
    <row r="857" spans="1:3" ht="15.75" customHeight="1" x14ac:dyDescent="0.2">
      <c r="A857"/>
      <c r="B857"/>
      <c r="C857" s="245"/>
    </row>
    <row r="858" spans="1:3" ht="15.75" customHeight="1" x14ac:dyDescent="0.2">
      <c r="A858"/>
      <c r="B858"/>
      <c r="C858" s="245"/>
    </row>
    <row r="859" spans="1:3" ht="15.75" customHeight="1" x14ac:dyDescent="0.2">
      <c r="A859"/>
      <c r="B859"/>
      <c r="C859" s="245"/>
    </row>
    <row r="860" spans="1:3" ht="15.75" customHeight="1" x14ac:dyDescent="0.2">
      <c r="A860"/>
      <c r="B860"/>
      <c r="C860" s="245"/>
    </row>
    <row r="861" spans="1:3" ht="15.75" customHeight="1" x14ac:dyDescent="0.2">
      <c r="A861"/>
      <c r="B861"/>
      <c r="C861" s="245"/>
    </row>
    <row r="862" spans="1:3" ht="15.75" customHeight="1" x14ac:dyDescent="0.2">
      <c r="A862"/>
      <c r="B862"/>
      <c r="C862" s="245"/>
    </row>
    <row r="863" spans="1:3" ht="15.75" customHeight="1" x14ac:dyDescent="0.2">
      <c r="A863"/>
      <c r="B863"/>
      <c r="C863" s="245"/>
    </row>
    <row r="864" spans="1:3" ht="15.75" customHeight="1" x14ac:dyDescent="0.2">
      <c r="A864"/>
      <c r="B864"/>
      <c r="C864" s="245"/>
    </row>
    <row r="865" spans="1:3" ht="15.75" customHeight="1" x14ac:dyDescent="0.2">
      <c r="A865"/>
      <c r="B865"/>
      <c r="C865" s="245"/>
    </row>
    <row r="866" spans="1:3" ht="15.75" customHeight="1" x14ac:dyDescent="0.2">
      <c r="A866"/>
      <c r="B866"/>
      <c r="C866" s="245"/>
    </row>
    <row r="867" spans="1:3" ht="15.75" customHeight="1" x14ac:dyDescent="0.2">
      <c r="A867"/>
      <c r="B867"/>
      <c r="C867" s="245"/>
    </row>
    <row r="868" spans="1:3" ht="15.75" customHeight="1" x14ac:dyDescent="0.2">
      <c r="A868"/>
      <c r="B868"/>
      <c r="C868" s="245"/>
    </row>
    <row r="869" spans="1:3" ht="15.75" customHeight="1" x14ac:dyDescent="0.2">
      <c r="A869"/>
      <c r="B869"/>
      <c r="C869" s="245"/>
    </row>
    <row r="870" spans="1:3" ht="15.75" customHeight="1" x14ac:dyDescent="0.2">
      <c r="A870"/>
      <c r="B870"/>
      <c r="C870" s="245"/>
    </row>
    <row r="871" spans="1:3" ht="15.75" customHeight="1" x14ac:dyDescent="0.2">
      <c r="A871"/>
      <c r="B871"/>
      <c r="C871" s="245"/>
    </row>
    <row r="872" spans="1:3" ht="15.75" customHeight="1" x14ac:dyDescent="0.2">
      <c r="A872"/>
      <c r="B872"/>
      <c r="C872" s="245"/>
    </row>
    <row r="873" spans="1:3" ht="15.75" customHeight="1" x14ac:dyDescent="0.2">
      <c r="A873"/>
      <c r="B873"/>
      <c r="C873" s="245"/>
    </row>
    <row r="874" spans="1:3" ht="15.75" customHeight="1" x14ac:dyDescent="0.2">
      <c r="A874"/>
      <c r="B874"/>
      <c r="C874" s="245"/>
    </row>
    <row r="875" spans="1:3" ht="15.75" customHeight="1" x14ac:dyDescent="0.2">
      <c r="A875"/>
      <c r="B875"/>
      <c r="C875" s="245"/>
    </row>
    <row r="876" spans="1:3" ht="15.75" customHeight="1" x14ac:dyDescent="0.2">
      <c r="A876"/>
      <c r="B876"/>
      <c r="C876" s="245"/>
    </row>
    <row r="877" spans="1:3" ht="15.75" customHeight="1" x14ac:dyDescent="0.2">
      <c r="A877"/>
      <c r="B877"/>
      <c r="C877" s="245"/>
    </row>
    <row r="878" spans="1:3" ht="15.75" customHeight="1" x14ac:dyDescent="0.2">
      <c r="A878"/>
      <c r="B878"/>
      <c r="C878" s="245"/>
    </row>
    <row r="879" spans="1:3" ht="15.75" customHeight="1" x14ac:dyDescent="0.2">
      <c r="A879"/>
      <c r="B879"/>
      <c r="C879" s="245"/>
    </row>
    <row r="880" spans="1:3" ht="15.75" customHeight="1" x14ac:dyDescent="0.2">
      <c r="A880"/>
      <c r="B880"/>
      <c r="C880" s="245"/>
    </row>
    <row r="881" spans="1:3" ht="15.75" customHeight="1" x14ac:dyDescent="0.2">
      <c r="A881"/>
      <c r="B881"/>
      <c r="C881" s="245"/>
    </row>
    <row r="882" spans="1:3" ht="15.75" customHeight="1" x14ac:dyDescent="0.2">
      <c r="A882"/>
      <c r="B882"/>
      <c r="C882" s="245"/>
    </row>
    <row r="883" spans="1:3" ht="15.75" customHeight="1" x14ac:dyDescent="0.2">
      <c r="A883"/>
      <c r="B883"/>
      <c r="C883" s="245"/>
    </row>
    <row r="884" spans="1:3" ht="15.75" customHeight="1" x14ac:dyDescent="0.2">
      <c r="A884"/>
      <c r="B884"/>
      <c r="C884" s="245"/>
    </row>
    <row r="885" spans="1:3" ht="15.75" customHeight="1" x14ac:dyDescent="0.2">
      <c r="A885"/>
      <c r="B885"/>
      <c r="C885" s="245"/>
    </row>
    <row r="886" spans="1:3" ht="15.75" customHeight="1" x14ac:dyDescent="0.2">
      <c r="A886"/>
      <c r="B886"/>
      <c r="C886" s="245"/>
    </row>
    <row r="887" spans="1:3" ht="15.75" customHeight="1" x14ac:dyDescent="0.2">
      <c r="A887"/>
      <c r="B887"/>
      <c r="C887" s="245"/>
    </row>
    <row r="888" spans="1:3" ht="15.75" customHeight="1" x14ac:dyDescent="0.2">
      <c r="A888"/>
      <c r="B888"/>
      <c r="C888" s="245"/>
    </row>
    <row r="889" spans="1:3" ht="15.75" customHeight="1" x14ac:dyDescent="0.2">
      <c r="A889"/>
      <c r="B889"/>
      <c r="C889" s="245"/>
    </row>
    <row r="890" spans="1:3" ht="15.75" customHeight="1" x14ac:dyDescent="0.2">
      <c r="A890"/>
      <c r="B890"/>
      <c r="C890" s="245"/>
    </row>
    <row r="891" spans="1:3" ht="15.75" customHeight="1" x14ac:dyDescent="0.2">
      <c r="A891"/>
      <c r="B891"/>
      <c r="C891" s="245"/>
    </row>
    <row r="892" spans="1:3" ht="15.75" customHeight="1" x14ac:dyDescent="0.2">
      <c r="A892"/>
      <c r="B892"/>
      <c r="C892" s="245"/>
    </row>
    <row r="893" spans="1:3" ht="15.75" customHeight="1" x14ac:dyDescent="0.2">
      <c r="A893"/>
      <c r="B893"/>
      <c r="C893" s="245"/>
    </row>
    <row r="894" spans="1:3" ht="15.75" customHeight="1" x14ac:dyDescent="0.2">
      <c r="A894"/>
      <c r="B894"/>
      <c r="C894" s="245"/>
    </row>
    <row r="895" spans="1:3" ht="15.75" customHeight="1" x14ac:dyDescent="0.2">
      <c r="A895"/>
      <c r="B895"/>
      <c r="C895" s="245"/>
    </row>
    <row r="896" spans="1:3" ht="15.75" customHeight="1" x14ac:dyDescent="0.2">
      <c r="A896"/>
      <c r="B896"/>
      <c r="C896" s="245"/>
    </row>
    <row r="897" spans="1:3" ht="15.75" customHeight="1" x14ac:dyDescent="0.2">
      <c r="A897"/>
      <c r="B897"/>
      <c r="C897" s="245"/>
    </row>
    <row r="898" spans="1:3" ht="15.75" customHeight="1" x14ac:dyDescent="0.2">
      <c r="A898"/>
      <c r="B898"/>
      <c r="C898" s="245"/>
    </row>
    <row r="899" spans="1:3" ht="15.75" customHeight="1" x14ac:dyDescent="0.2">
      <c r="A899"/>
      <c r="B899"/>
      <c r="C899" s="245"/>
    </row>
    <row r="900" spans="1:3" ht="15.75" customHeight="1" x14ac:dyDescent="0.2">
      <c r="A900"/>
      <c r="B900"/>
      <c r="C900" s="245"/>
    </row>
    <row r="901" spans="1:3" ht="15.75" customHeight="1" x14ac:dyDescent="0.2">
      <c r="A901"/>
      <c r="B901"/>
      <c r="C901" s="245"/>
    </row>
    <row r="902" spans="1:3" ht="15.75" customHeight="1" x14ac:dyDescent="0.2">
      <c r="A902"/>
      <c r="B902"/>
      <c r="C902" s="245"/>
    </row>
    <row r="903" spans="1:3" ht="15.75" customHeight="1" x14ac:dyDescent="0.2">
      <c r="A903"/>
      <c r="B903"/>
      <c r="C903" s="245"/>
    </row>
    <row r="904" spans="1:3" ht="15.75" customHeight="1" x14ac:dyDescent="0.2">
      <c r="A904"/>
      <c r="B904"/>
      <c r="C904" s="245"/>
    </row>
    <row r="905" spans="1:3" ht="15.75" customHeight="1" x14ac:dyDescent="0.2">
      <c r="A905"/>
      <c r="B905"/>
      <c r="C905" s="245"/>
    </row>
    <row r="906" spans="1:3" ht="15.75" customHeight="1" x14ac:dyDescent="0.2">
      <c r="A906"/>
      <c r="B906"/>
      <c r="C906" s="245"/>
    </row>
    <row r="907" spans="1:3" ht="15.75" customHeight="1" x14ac:dyDescent="0.2">
      <c r="A907"/>
      <c r="B907"/>
      <c r="C907" s="245"/>
    </row>
    <row r="908" spans="1:3" ht="15.75" customHeight="1" x14ac:dyDescent="0.2">
      <c r="A908"/>
      <c r="B908"/>
      <c r="C908" s="245"/>
    </row>
    <row r="909" spans="1:3" ht="15.75" customHeight="1" x14ac:dyDescent="0.2">
      <c r="A909"/>
      <c r="B909"/>
      <c r="C909" s="245"/>
    </row>
    <row r="910" spans="1:3" ht="15.75" customHeight="1" x14ac:dyDescent="0.2">
      <c r="A910"/>
      <c r="B910"/>
      <c r="C910" s="245"/>
    </row>
    <row r="911" spans="1:3" ht="15.75" customHeight="1" x14ac:dyDescent="0.2">
      <c r="A911"/>
      <c r="B911"/>
      <c r="C911" s="245"/>
    </row>
    <row r="912" spans="1:3" ht="15.75" customHeight="1" x14ac:dyDescent="0.2">
      <c r="A912"/>
      <c r="B912"/>
      <c r="C912" s="245"/>
    </row>
    <row r="913" spans="1:3" ht="15.75" customHeight="1" x14ac:dyDescent="0.2">
      <c r="A913"/>
      <c r="B913"/>
      <c r="C913" s="245"/>
    </row>
    <row r="914" spans="1:3" ht="15.75" customHeight="1" x14ac:dyDescent="0.2">
      <c r="A914"/>
      <c r="B914"/>
      <c r="C914" s="245"/>
    </row>
    <row r="915" spans="1:3" ht="15.75" customHeight="1" x14ac:dyDescent="0.2">
      <c r="A915"/>
      <c r="B915"/>
      <c r="C915" s="245"/>
    </row>
    <row r="916" spans="1:3" ht="15.75" customHeight="1" x14ac:dyDescent="0.2">
      <c r="A916"/>
      <c r="B916"/>
      <c r="C916" s="245"/>
    </row>
    <row r="917" spans="1:3" ht="15.75" customHeight="1" x14ac:dyDescent="0.2">
      <c r="A917"/>
      <c r="B917"/>
      <c r="C917" s="245"/>
    </row>
    <row r="918" spans="1:3" ht="15.75" customHeight="1" x14ac:dyDescent="0.2">
      <c r="A918"/>
      <c r="B918"/>
      <c r="C918" s="245"/>
    </row>
    <row r="919" spans="1:3" ht="15.75" customHeight="1" x14ac:dyDescent="0.2">
      <c r="A919"/>
      <c r="B919"/>
      <c r="C919" s="245"/>
    </row>
    <row r="920" spans="1:3" ht="15.75" customHeight="1" x14ac:dyDescent="0.2">
      <c r="A920"/>
      <c r="B920"/>
      <c r="C920" s="245"/>
    </row>
    <row r="921" spans="1:3" ht="15.75" customHeight="1" x14ac:dyDescent="0.2">
      <c r="A921"/>
      <c r="B921"/>
      <c r="C921" s="245"/>
    </row>
    <row r="922" spans="1:3" ht="15.75" customHeight="1" x14ac:dyDescent="0.2">
      <c r="A922"/>
      <c r="B922"/>
      <c r="C922" s="245"/>
    </row>
    <row r="923" spans="1:3" ht="15.75" customHeight="1" x14ac:dyDescent="0.2">
      <c r="A923"/>
      <c r="B923"/>
      <c r="C923" s="245"/>
    </row>
    <row r="924" spans="1:3" ht="15.75" customHeight="1" x14ac:dyDescent="0.2">
      <c r="A924"/>
      <c r="B924"/>
      <c r="C924" s="245"/>
    </row>
    <row r="925" spans="1:3" ht="15.75" customHeight="1" x14ac:dyDescent="0.2">
      <c r="A925"/>
      <c r="B925"/>
      <c r="C925" s="245"/>
    </row>
    <row r="926" spans="1:3" ht="15.75" customHeight="1" x14ac:dyDescent="0.2">
      <c r="A926"/>
      <c r="B926"/>
      <c r="C926" s="245"/>
    </row>
    <row r="927" spans="1:3" ht="15.75" customHeight="1" x14ac:dyDescent="0.2">
      <c r="A927"/>
      <c r="B927"/>
      <c r="C927" s="245"/>
    </row>
    <row r="928" spans="1:3" ht="15.75" customHeight="1" x14ac:dyDescent="0.2">
      <c r="A928"/>
      <c r="B928"/>
      <c r="C928" s="245"/>
    </row>
    <row r="929" spans="1:3" ht="15.75" customHeight="1" x14ac:dyDescent="0.2">
      <c r="A929"/>
      <c r="B929"/>
      <c r="C929" s="245"/>
    </row>
    <row r="930" spans="1:3" ht="15.75" customHeight="1" x14ac:dyDescent="0.2">
      <c r="A930"/>
      <c r="B930"/>
      <c r="C930" s="245"/>
    </row>
    <row r="931" spans="1:3" ht="15.75" customHeight="1" x14ac:dyDescent="0.2">
      <c r="A931"/>
      <c r="B931"/>
      <c r="C931" s="245"/>
    </row>
    <row r="932" spans="1:3" ht="15.75" customHeight="1" x14ac:dyDescent="0.2">
      <c r="A932"/>
      <c r="B932"/>
      <c r="C932" s="245"/>
    </row>
    <row r="933" spans="1:3" ht="15.75" customHeight="1" x14ac:dyDescent="0.2">
      <c r="A933"/>
      <c r="B933"/>
      <c r="C933" s="245"/>
    </row>
    <row r="934" spans="1:3" ht="15.75" customHeight="1" x14ac:dyDescent="0.2">
      <c r="A934"/>
      <c r="B934"/>
      <c r="C934" s="245"/>
    </row>
    <row r="935" spans="1:3" ht="15.75" customHeight="1" x14ac:dyDescent="0.2">
      <c r="A935"/>
      <c r="B935"/>
      <c r="C935" s="245"/>
    </row>
    <row r="936" spans="1:3" ht="15.75" customHeight="1" x14ac:dyDescent="0.2">
      <c r="A936"/>
      <c r="B936"/>
      <c r="C936" s="245"/>
    </row>
    <row r="937" spans="1:3" ht="15.75" customHeight="1" x14ac:dyDescent="0.2">
      <c r="A937"/>
      <c r="B937"/>
      <c r="C937" s="245"/>
    </row>
    <row r="938" spans="1:3" ht="15.75" customHeight="1" x14ac:dyDescent="0.2">
      <c r="A938"/>
      <c r="B938"/>
      <c r="C938" s="245"/>
    </row>
    <row r="939" spans="1:3" ht="15.75" customHeight="1" x14ac:dyDescent="0.2">
      <c r="A939"/>
      <c r="B939"/>
      <c r="C939" s="245"/>
    </row>
    <row r="940" spans="1:3" ht="15.75" customHeight="1" x14ac:dyDescent="0.2">
      <c r="A940"/>
      <c r="B940"/>
      <c r="C940" s="245"/>
    </row>
    <row r="941" spans="1:3" ht="15.75" customHeight="1" x14ac:dyDescent="0.2">
      <c r="A941"/>
      <c r="B941"/>
      <c r="C941" s="245"/>
    </row>
    <row r="942" spans="1:3" ht="15.75" customHeight="1" x14ac:dyDescent="0.2">
      <c r="A942"/>
      <c r="B942"/>
      <c r="C942" s="245"/>
    </row>
    <row r="943" spans="1:3" ht="15.75" customHeight="1" x14ac:dyDescent="0.2">
      <c r="A943"/>
      <c r="B943"/>
      <c r="C943" s="245"/>
    </row>
    <row r="944" spans="1:3" ht="15.75" customHeight="1" x14ac:dyDescent="0.2">
      <c r="A944"/>
      <c r="B944"/>
      <c r="C944" s="245"/>
    </row>
    <row r="945" spans="1:3" ht="15.75" customHeight="1" x14ac:dyDescent="0.2">
      <c r="A945"/>
      <c r="B945"/>
      <c r="C945" s="245"/>
    </row>
    <row r="946" spans="1:3" ht="15.75" customHeight="1" x14ac:dyDescent="0.2">
      <c r="A946"/>
      <c r="B946"/>
      <c r="C946" s="245"/>
    </row>
    <row r="947" spans="1:3" ht="15.75" customHeight="1" x14ac:dyDescent="0.2">
      <c r="A947"/>
      <c r="B947"/>
      <c r="C947" s="245"/>
    </row>
    <row r="948" spans="1:3" ht="15.75" customHeight="1" x14ac:dyDescent="0.2">
      <c r="A948"/>
      <c r="B948"/>
      <c r="C948" s="245"/>
    </row>
    <row r="949" spans="1:3" ht="15.75" customHeight="1" x14ac:dyDescent="0.2">
      <c r="A949"/>
      <c r="B949"/>
      <c r="C949" s="245"/>
    </row>
    <row r="950" spans="1:3" ht="15.75" customHeight="1" x14ac:dyDescent="0.2">
      <c r="A950"/>
      <c r="B950"/>
      <c r="C950" s="245"/>
    </row>
    <row r="951" spans="1:3" ht="15.75" customHeight="1" x14ac:dyDescent="0.2">
      <c r="A951"/>
      <c r="B951"/>
      <c r="C951" s="245"/>
    </row>
    <row r="952" spans="1:3" ht="15.75" customHeight="1" x14ac:dyDescent="0.2">
      <c r="A952"/>
      <c r="B952"/>
      <c r="C952" s="245"/>
    </row>
    <row r="953" spans="1:3" ht="15.75" customHeight="1" x14ac:dyDescent="0.2">
      <c r="A953"/>
      <c r="B953"/>
      <c r="C953" s="245"/>
    </row>
    <row r="954" spans="1:3" ht="15.75" customHeight="1" x14ac:dyDescent="0.2">
      <c r="A954"/>
      <c r="B954"/>
      <c r="C954" s="245"/>
    </row>
    <row r="955" spans="1:3" ht="15.75" customHeight="1" x14ac:dyDescent="0.2">
      <c r="A955"/>
      <c r="B955"/>
      <c r="C955" s="245"/>
    </row>
    <row r="956" spans="1:3" ht="15.75" customHeight="1" x14ac:dyDescent="0.2">
      <c r="A956"/>
      <c r="B956"/>
      <c r="C956" s="245"/>
    </row>
    <row r="957" spans="1:3" ht="15.75" customHeight="1" x14ac:dyDescent="0.2">
      <c r="A957"/>
      <c r="B957"/>
      <c r="C957" s="245"/>
    </row>
    <row r="958" spans="1:3" ht="15.75" customHeight="1" x14ac:dyDescent="0.2">
      <c r="A958"/>
      <c r="B958"/>
      <c r="C958" s="245"/>
    </row>
    <row r="959" spans="1:3" ht="15.75" customHeight="1" x14ac:dyDescent="0.2">
      <c r="A959"/>
      <c r="B959"/>
      <c r="C959" s="245"/>
    </row>
    <row r="960" spans="1:3" ht="15.75" customHeight="1" x14ac:dyDescent="0.2">
      <c r="A960"/>
      <c r="B960"/>
      <c r="C960" s="245"/>
    </row>
    <row r="961" spans="1:3" ht="15.75" customHeight="1" x14ac:dyDescent="0.2">
      <c r="A961"/>
      <c r="B961"/>
      <c r="C961" s="245"/>
    </row>
    <row r="962" spans="1:3" ht="15.75" customHeight="1" x14ac:dyDescent="0.2">
      <c r="A962"/>
      <c r="B962"/>
      <c r="C962" s="245"/>
    </row>
    <row r="963" spans="1:3" ht="15.75" customHeight="1" x14ac:dyDescent="0.2">
      <c r="A963"/>
      <c r="B963"/>
      <c r="C963" s="245"/>
    </row>
    <row r="964" spans="1:3" ht="15.75" customHeight="1" x14ac:dyDescent="0.2">
      <c r="A964"/>
      <c r="B964"/>
      <c r="C964" s="245"/>
    </row>
    <row r="965" spans="1:3" ht="15.75" customHeight="1" x14ac:dyDescent="0.2">
      <c r="A965"/>
      <c r="B965"/>
      <c r="C965" s="245"/>
    </row>
    <row r="966" spans="1:3" ht="15.75" customHeight="1" x14ac:dyDescent="0.2">
      <c r="A966"/>
      <c r="B966"/>
      <c r="C966" s="245"/>
    </row>
    <row r="967" spans="1:3" ht="15.75" customHeight="1" x14ac:dyDescent="0.2">
      <c r="A967"/>
      <c r="B967"/>
      <c r="C967" s="245"/>
    </row>
    <row r="968" spans="1:3" ht="15.75" customHeight="1" x14ac:dyDescent="0.2">
      <c r="A968"/>
      <c r="B968"/>
      <c r="C968" s="245"/>
    </row>
    <row r="969" spans="1:3" ht="15.75" customHeight="1" x14ac:dyDescent="0.2">
      <c r="A969"/>
      <c r="B969"/>
      <c r="C969" s="245"/>
    </row>
    <row r="970" spans="1:3" ht="15.75" customHeight="1" x14ac:dyDescent="0.2">
      <c r="A970"/>
      <c r="B970"/>
      <c r="C970" s="245"/>
    </row>
    <row r="971" spans="1:3" ht="15.75" customHeight="1" x14ac:dyDescent="0.2">
      <c r="A971"/>
      <c r="B971"/>
      <c r="C971" s="245"/>
    </row>
    <row r="972" spans="1:3" ht="15.75" customHeight="1" x14ac:dyDescent="0.2">
      <c r="A972"/>
      <c r="B972"/>
      <c r="C972" s="245"/>
    </row>
    <row r="973" spans="1:3" ht="15.75" customHeight="1" x14ac:dyDescent="0.2">
      <c r="A973"/>
      <c r="B973"/>
      <c r="C973" s="245"/>
    </row>
    <row r="974" spans="1:3" ht="15.75" customHeight="1" x14ac:dyDescent="0.2">
      <c r="A974"/>
      <c r="B974"/>
      <c r="C974" s="245"/>
    </row>
    <row r="975" spans="1:3" ht="15.75" customHeight="1" x14ac:dyDescent="0.2">
      <c r="A975"/>
      <c r="B975"/>
      <c r="C975" s="245"/>
    </row>
    <row r="976" spans="1:3" ht="15.75" customHeight="1" x14ac:dyDescent="0.2">
      <c r="A976"/>
      <c r="B976"/>
      <c r="C976" s="245"/>
    </row>
    <row r="977" spans="1:3" ht="15.75" customHeight="1" x14ac:dyDescent="0.2">
      <c r="A977"/>
      <c r="B977"/>
      <c r="C977" s="245"/>
    </row>
    <row r="978" spans="1:3" ht="15.75" customHeight="1" x14ac:dyDescent="0.2">
      <c r="A978"/>
      <c r="B978"/>
      <c r="C978" s="245"/>
    </row>
    <row r="979" spans="1:3" ht="15.75" customHeight="1" x14ac:dyDescent="0.2">
      <c r="A979"/>
      <c r="B979"/>
      <c r="C979" s="245"/>
    </row>
    <row r="980" spans="1:3" ht="15.75" customHeight="1" x14ac:dyDescent="0.2">
      <c r="A980"/>
      <c r="B980"/>
      <c r="C980" s="245"/>
    </row>
    <row r="981" spans="1:3" ht="15.75" customHeight="1" x14ac:dyDescent="0.2">
      <c r="A981"/>
      <c r="B981"/>
      <c r="C981" s="245"/>
    </row>
    <row r="982" spans="1:3" ht="15.75" customHeight="1" x14ac:dyDescent="0.2">
      <c r="A982"/>
      <c r="B982"/>
      <c r="C982" s="245"/>
    </row>
    <row r="983" spans="1:3" ht="15.75" customHeight="1" x14ac:dyDescent="0.2">
      <c r="A983"/>
      <c r="B983"/>
      <c r="C983" s="245"/>
    </row>
    <row r="984" spans="1:3" ht="15.75" customHeight="1" x14ac:dyDescent="0.2">
      <c r="A984"/>
      <c r="B984"/>
      <c r="C984" s="245"/>
    </row>
    <row r="985" spans="1:3" ht="15.75" customHeight="1" x14ac:dyDescent="0.2">
      <c r="A985"/>
      <c r="B985"/>
      <c r="C985" s="245"/>
    </row>
    <row r="986" spans="1:3" ht="15.75" customHeight="1" x14ac:dyDescent="0.2">
      <c r="A986"/>
      <c r="B986"/>
      <c r="C986" s="245"/>
    </row>
    <row r="987" spans="1:3" ht="15.75" customHeight="1" x14ac:dyDescent="0.2">
      <c r="A987"/>
      <c r="B987"/>
      <c r="C987" s="245"/>
    </row>
    <row r="988" spans="1:3" ht="15.75" customHeight="1" x14ac:dyDescent="0.2">
      <c r="A988"/>
      <c r="B988"/>
      <c r="C988" s="245"/>
    </row>
    <row r="989" spans="1:3" ht="15.75" customHeight="1" x14ac:dyDescent="0.2">
      <c r="A989"/>
      <c r="B989"/>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T317" sqref="T3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312"/>
      <c r="C1" s="312"/>
      <c r="D1" s="312"/>
      <c r="E1" s="248" t="s">
        <v>3028</v>
      </c>
      <c r="F1" s="248"/>
      <c r="G1" s="248"/>
      <c r="H1" s="248"/>
      <c r="I1" s="248"/>
      <c r="J1" s="248"/>
      <c r="K1" s="248"/>
      <c r="L1" s="248"/>
      <c r="M1" s="248"/>
      <c r="N1" s="248"/>
      <c r="O1" s="248"/>
      <c r="P1" s="137"/>
    </row>
    <row r="2" spans="1:16" customFormat="1" ht="37.5" customHeight="1" x14ac:dyDescent="0.2">
      <c r="A2" s="333" t="s">
        <v>3029</v>
      </c>
      <c r="B2" s="312"/>
      <c r="C2" s="312"/>
      <c r="D2" s="312"/>
      <c r="E2" s="34"/>
      <c r="F2" s="34"/>
      <c r="G2" s="34"/>
      <c r="H2" s="34"/>
      <c r="I2" s="34"/>
      <c r="J2" s="34"/>
      <c r="K2" s="34"/>
      <c r="L2" s="34"/>
      <c r="M2" s="34"/>
      <c r="N2" s="34"/>
      <c r="O2" s="34"/>
    </row>
    <row r="3" spans="1:16" customFormat="1" ht="29.25" customHeight="1" x14ac:dyDescent="0.2">
      <c r="A3" s="249" t="s">
        <v>3030</v>
      </c>
      <c r="B3" s="250" t="s">
        <v>3031</v>
      </c>
      <c r="C3" s="251" t="s">
        <v>3032</v>
      </c>
      <c r="D3" s="252"/>
      <c r="E3" s="253">
        <f>E4+E14+E20+E277+E311+E314+E316</f>
        <v>0</v>
      </c>
      <c r="F3" s="253">
        <f>F4+F14+F20+F277+F311+F314+F316</f>
        <v>3</v>
      </c>
      <c r="G3" s="253">
        <f>IF(RefStr!C12&lt;&gt;"",INT(VALUE(MID(RefStr!C12,1,4))),0)</f>
        <v>2023</v>
      </c>
      <c r="H3" s="254">
        <f>IF(RefStr!C12&lt;&gt;"",INT(VALUE(MID(RefStr!C12,6,2))),0)</f>
        <v>12</v>
      </c>
      <c r="I3" s="255">
        <f>RefStr!C10*1</f>
        <v>0</v>
      </c>
      <c r="J3" s="256" t="str">
        <f>RefStr!H7</f>
        <v>DA</v>
      </c>
      <c r="K3" s="254" t="str">
        <f>RefStr!H9</f>
        <v>DA</v>
      </c>
      <c r="L3" s="254" t="str">
        <f>RefStr!H10</f>
        <v>DA</v>
      </c>
      <c r="M3" s="254" t="str">
        <f>RefStr!H8</f>
        <v>DA</v>
      </c>
      <c r="N3" s="254" t="str">
        <f>RefStr!H11</f>
        <v>DA</v>
      </c>
      <c r="O3" s="257">
        <f>RefStr!C6</f>
        <v>14398</v>
      </c>
      <c r="P3" s="137"/>
    </row>
    <row r="4" spans="1:16" customFormat="1"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row>
    <row r="20" spans="1:16" customFormat="1" ht="19.5" customHeight="1" x14ac:dyDescent="0.2">
      <c r="A20" s="338" t="s">
        <v>3052</v>
      </c>
      <c r="B20" s="339"/>
      <c r="C20" s="340"/>
      <c r="D20" s="252"/>
      <c r="E20" s="248">
        <f>SUM(E21:E276)</f>
        <v>0</v>
      </c>
      <c r="F20" s="248">
        <f>SUM(F21:F276)</f>
        <v>3</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customFormat="1"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Provjera</v>
      </c>
      <c r="C220" s="271" t="s">
        <v>3252</v>
      </c>
      <c r="D220" s="252"/>
      <c r="E220" s="248">
        <f t="shared" si="12"/>
        <v>0</v>
      </c>
      <c r="F220" s="248">
        <f t="shared" si="13"/>
        <v>1</v>
      </c>
      <c r="G220" s="248"/>
      <c r="H220" s="248"/>
      <c r="I220" s="248"/>
      <c r="J220" s="248"/>
      <c r="K220" s="248"/>
      <c r="L220" s="248">
        <f>IF(AND('PR-RAS'!D184&gt;0,SUM('PR-RAS'!D721:D723)=0),1,0)</f>
        <v>1</v>
      </c>
      <c r="M220" s="248">
        <f>IF(AND('PR-RAS'!E184&gt;0,SUM('PR-RAS'!E721:E723)=0),1,0)</f>
        <v>0</v>
      </c>
      <c r="N220" s="248"/>
      <c r="O220" s="248"/>
      <c r="P220" s="137"/>
    </row>
    <row r="221" spans="1:16" customFormat="1"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
      <c r="A223" s="259">
        <v>185</v>
      </c>
      <c r="B223" s="260" t="str">
        <f t="shared" si="11"/>
        <v>Provjera</v>
      </c>
      <c r="C223" s="271" t="s">
        <v>3255</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customFormat="1"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customFormat="1"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stefanija</cp:lastModifiedBy>
  <cp:lastPrinted>2024-01-31T14:59:18Z</cp:lastPrinted>
  <dcterms:created xsi:type="dcterms:W3CDTF">2022-04-01T05:14:30Z</dcterms:created>
  <dcterms:modified xsi:type="dcterms:W3CDTF">2024-02-07T09:13:45Z</dcterms:modified>
</cp:coreProperties>
</file>